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etorg4542838-my.sharepoint.com/personal/cscott_qrmhealth_com/Documents/Pictures/"/>
    </mc:Choice>
  </mc:AlternateContent>
  <xr:revisionPtr revIDLastSave="2" documentId="8_{99CE7DD8-1749-4468-B2B1-8CF0F5ADF6A7}" xr6:coauthVersionLast="47" xr6:coauthVersionMax="47" xr10:uidLastSave="{8A09019C-94B2-4C63-919E-A860994ADEAB}"/>
  <bookViews>
    <workbookView xWindow="-120" yWindow="-120" windowWidth="20730" windowHeight="11160" firstSheet="2" activeTab="2" xr2:uid="{00000000-000D-0000-FFFF-FFFF00000000}"/>
  </bookViews>
  <sheets>
    <sheet name="Trending" sheetId="38" state="hidden" r:id="rId1"/>
    <sheet name="PDPM Calculator" sheetId="40" r:id="rId2"/>
    <sheet name="GG Calculator" sheetId="41" r:id="rId3"/>
    <sheet name="Compare" sheetId="28" state="hidden" r:id="rId4"/>
    <sheet name="Groupings" sheetId="30" state="veryHidden" r:id="rId5"/>
    <sheet name="1" sheetId="35" state="veryHidden" r:id="rId6"/>
    <sheet name="LD" sheetId="26" state="hidden" r:id="rId7"/>
    <sheet name="Faclist" sheetId="25" state="veryHidden" r:id="rId8"/>
    <sheet name="Data" sheetId="34" state="veryHidden" r:id="rId9"/>
    <sheet name="PCC" sheetId="42" state="hidden" r:id="rId10"/>
    <sheet name="1X" sheetId="37" state="veryHidden" r:id="rId11"/>
  </sheets>
  <externalReferences>
    <externalReference r:id="rId12"/>
    <externalReference r:id="rId13"/>
  </externalReferences>
  <definedNames>
    <definedName name="_xlnm._FilterDatabase" localSheetId="3" hidden="1">Compare!$A$7:$Q$17</definedName>
    <definedName name="_xlnm._FilterDatabase" localSheetId="8" hidden="1">Data!$A$5:$I$15</definedName>
    <definedName name="col">Data!$A$5:$I$5</definedName>
    <definedName name="_xlnm.Criteria" localSheetId="8">Data!#REF!</definedName>
    <definedName name="data">Data!$A$5:$I$293</definedName>
    <definedName name="Faccol" localSheetId="10">[1]Faclist!$A$1:$E$1</definedName>
    <definedName name="Faccol" localSheetId="0">[1]Faclist!$A$1:$E$1</definedName>
    <definedName name="Faccol">Faclist!$A$1:$E$1</definedName>
    <definedName name="facdata" localSheetId="10">[1]Faclist!$A$1:$E$176</definedName>
    <definedName name="facdata" localSheetId="0">[1]Faclist!$A$1:$E$176</definedName>
    <definedName name="facdata">Faclist!$A$1:$E$176</definedName>
    <definedName name="faclist" localSheetId="10">[1]Faclist!$A$2:$A$176</definedName>
    <definedName name="faclist" localSheetId="0">[1]Faclist!$A$2:$A$176</definedName>
    <definedName name="faclist">Faclist!$A$2:$A$176</definedName>
    <definedName name="Facrow" localSheetId="10">[1]Faclist!$A$1:$A$176</definedName>
    <definedName name="Facrow" localSheetId="0">[1]Faclist!$A$1:$A$176</definedName>
    <definedName name="Facrow">Faclist!$A$1:$A$176</definedName>
    <definedName name="FACROW2" localSheetId="10">#REF!</definedName>
    <definedName name="FACROW2" localSheetId="0">#REF!</definedName>
    <definedName name="FACROW2">#REF!</definedName>
    <definedName name="gcol">LD!$A$114:$D$114</definedName>
    <definedName name="gdata">LD!$A$114:$D$130</definedName>
    <definedName name="GGlist">Groupings!$A$38:$A$47</definedName>
    <definedName name="grow">LD!$A$114:$A$130</definedName>
    <definedName name="hcol" localSheetId="10">'1X'!$AZ$6:$BA$6</definedName>
    <definedName name="hcol">'1'!$BK$6:$BL$6</definedName>
    <definedName name="hdata" localSheetId="10">'1X'!$AZ$6:$BA$31</definedName>
    <definedName name="hdata">'1'!$BK$6:$BL$31</definedName>
    <definedName name="hrow" localSheetId="10">'1X'!$AZ$6:$AZ$31</definedName>
    <definedName name="hrow">'1'!$BK$6:$BK$31</definedName>
    <definedName name="LCOL">Groupings!$A$37:$D$37</definedName>
    <definedName name="LDATA">Groupings!$A$37:$D$47</definedName>
    <definedName name="lrow">Groupings!$A$37:$A$47</definedName>
    <definedName name="n1col" localSheetId="10">[1]Calc!$B$71:$CY$71</definedName>
    <definedName name="n1col" localSheetId="0">[1]Calc!$B$71:$CY$71</definedName>
    <definedName name="n1col">LD!$B$71:$CY$71</definedName>
    <definedName name="n1data" localSheetId="10">[1]Calc!$B$71:$CY$96</definedName>
    <definedName name="n1data" localSheetId="0">[1]Calc!$B$71:$CY$96</definedName>
    <definedName name="n1data">LD!$B$71:$CY$96</definedName>
    <definedName name="n1row" localSheetId="10">[1]Calc!$B$71:$B$96</definedName>
    <definedName name="n1row" localSheetId="0">[1]Calc!$B$71:$B$96</definedName>
    <definedName name="n1row">LD!$B$71:$B$96</definedName>
    <definedName name="Ncol" localSheetId="10">[1]Calc!$DA$71:$GW$71</definedName>
    <definedName name="Ncol" localSheetId="0">[1]Calc!$DA$71:$GW$71</definedName>
    <definedName name="Ncol">LD!$DA$71:$GW$71</definedName>
    <definedName name="Ndata" localSheetId="10">[1]Calc!$DA$71:$GW$96</definedName>
    <definedName name="Ndata" localSheetId="0">[1]Calc!$DA$71:$GW$96</definedName>
    <definedName name="Ndata">LD!$DA$71:$GW$96</definedName>
    <definedName name="Ngcol" localSheetId="10">#REF!</definedName>
    <definedName name="Ngcol" localSheetId="0">#REF!</definedName>
    <definedName name="Ngcol">#REF!</definedName>
    <definedName name="ngdata" localSheetId="10">#REF!</definedName>
    <definedName name="ngdata" localSheetId="0">#REF!</definedName>
    <definedName name="ngdata">#REF!</definedName>
    <definedName name="NGrow" localSheetId="10">#REF!</definedName>
    <definedName name="NGrow" localSheetId="0">#REF!</definedName>
    <definedName name="NGrow">#REF!</definedName>
    <definedName name="Nrow" localSheetId="10">[1]Calc!$DA$71:$DA$96</definedName>
    <definedName name="Nrow" localSheetId="0">[1]Calc!$DA$71:$DA$96</definedName>
    <definedName name="Nrow">LD!$DA$71:$DA$96</definedName>
    <definedName name="nscol" localSheetId="0">'[2]1'!$J$6:$O$6</definedName>
    <definedName name="nscol">'1'!$I$6:$M$6</definedName>
    <definedName name="nsdata" localSheetId="0">'[2]1'!$J$6:$O$31</definedName>
    <definedName name="nsdata">'1'!$I$6:$M$31</definedName>
    <definedName name="nsglist">LD!$B$72:$B$96</definedName>
    <definedName name="NSrow" localSheetId="0">'[2]1'!$J$6:$J$31</definedName>
    <definedName name="NSrow">'1'!$I$6:$I$31</definedName>
    <definedName name="nsxcol">'1X'!$G$6:$L$6</definedName>
    <definedName name="nsxdata">'1X'!$G$6:$L$31</definedName>
    <definedName name="nsxrow">'1X'!$G$6:$G$31</definedName>
    <definedName name="nt1col" localSheetId="10">[1]Calc!$B$99:$CY$99</definedName>
    <definedName name="nt1col" localSheetId="0">[1]Calc!$B$99:$CY$99</definedName>
    <definedName name="nt1col">LD!$B$99:$CY$99</definedName>
    <definedName name="nt1data" localSheetId="10">[1]Calc!$B$99:$CY$106</definedName>
    <definedName name="nt1data" localSheetId="0">[1]Calc!$B$99:$CY$106</definedName>
    <definedName name="nt1data">LD!$B$99:$CY$106</definedName>
    <definedName name="nt1row" localSheetId="10">[1]Calc!$B$99:$B$106</definedName>
    <definedName name="nt1row" localSheetId="0">[1]Calc!$B$99:$B$106</definedName>
    <definedName name="nt1row">LD!$B$99:$B$106</definedName>
    <definedName name="NTAlist">LD!$B$101:$B$106</definedName>
    <definedName name="NTcol" localSheetId="10">[1]Calc!$DA$100:$GW$100</definedName>
    <definedName name="NTcol" localSheetId="0">[1]Calc!$DA$100:$GW$100</definedName>
    <definedName name="NTcol">LD!$DA$100:$GW$100</definedName>
    <definedName name="NTDATA" localSheetId="10">[1]Calc!$DA$100:$GW$106</definedName>
    <definedName name="NTDATA" localSheetId="0">[1]Calc!$DA$100:$GW$106</definedName>
    <definedName name="NTDATA">LD!$DA$100:$GW$106</definedName>
    <definedName name="NTrow" localSheetId="10">[1]Calc!$DA$100:$DA$106</definedName>
    <definedName name="NTrow" localSheetId="0">[1]Calc!$DA$100:$DA$106</definedName>
    <definedName name="NTrow">LD!$DA$100:$DA$106</definedName>
    <definedName name="o1col" localSheetId="10">[1]Calc!$B$37:$CY$37</definedName>
    <definedName name="o1col" localSheetId="0">[1]Calc!$B$37:$CY$37</definedName>
    <definedName name="o1col">LD!$B$37:$CY$37</definedName>
    <definedName name="o1data" localSheetId="10">[1]Calc!$B$37:$CY$53</definedName>
    <definedName name="o1data" localSheetId="0">[1]Calc!$B$37:$CY$53</definedName>
    <definedName name="o1data">LD!$B$37:$CY$53</definedName>
    <definedName name="o1row" localSheetId="10">[1]Calc!$B$37:$B$53</definedName>
    <definedName name="o1row" localSheetId="0">[1]Calc!$B$37:$B$53</definedName>
    <definedName name="o1row">LD!$B$37:$B$53</definedName>
    <definedName name="ocol" localSheetId="10">[1]Calc!$DA$37:$GW$37</definedName>
    <definedName name="ocol" localSheetId="0">[1]Calc!$DA$37:$GW$37</definedName>
    <definedName name="ocol">LD!$DA$37:$GW$37</definedName>
    <definedName name="odata" localSheetId="10">[1]Calc!$DA$37:$GW$53</definedName>
    <definedName name="odata" localSheetId="0">[1]Calc!$DA$37:$GW$53</definedName>
    <definedName name="odata">LD!$DA$37:$GW$53</definedName>
    <definedName name="opcol" localSheetId="10">#REF!</definedName>
    <definedName name="opcol" localSheetId="0">#REF!</definedName>
    <definedName name="opcol">#REF!</definedName>
    <definedName name="opdata" localSheetId="10">#REF!</definedName>
    <definedName name="opdata" localSheetId="0">#REF!</definedName>
    <definedName name="opdata">#REF!</definedName>
    <definedName name="oprow" localSheetId="10">#REF!</definedName>
    <definedName name="oprow" localSheetId="0">#REF!</definedName>
    <definedName name="oprow">#REF!</definedName>
    <definedName name="orow" localSheetId="10">[1]Calc!$DA$37:$DA$53</definedName>
    <definedName name="orow" localSheetId="0">[1]Calc!$DA$37:$DA$53</definedName>
    <definedName name="orow">LD!$DA$37:$DA$53</definedName>
    <definedName name="p1col" localSheetId="10">[1]Calc!$B$18:$CY$18</definedName>
    <definedName name="p1col" localSheetId="0">[1]Calc!$B$18:$CY$18</definedName>
    <definedName name="p1col">LD!$B$18:$CY$18</definedName>
    <definedName name="p1data" localSheetId="10">[1]Calc!$B$18:$CY$34</definedName>
    <definedName name="p1data" localSheetId="0">[1]Calc!$B$18:$CY$34</definedName>
    <definedName name="p1data">LD!$B$18:$CY$34</definedName>
    <definedName name="p1row" localSheetId="10">[1]Calc!$B$18:$B$34</definedName>
    <definedName name="p1row" localSheetId="0">[1]Calc!$B$18:$B$34</definedName>
    <definedName name="p1row">LD!$B$18:$B$34</definedName>
    <definedName name="PCOL" localSheetId="10">[1]Calc!$DA$18:$GW$18</definedName>
    <definedName name="PCOL" localSheetId="0">[1]Calc!$DA$18:$GW$18</definedName>
    <definedName name="PCOL">LD!$DA$18:$GW$18</definedName>
    <definedName name="PDATA" localSheetId="10">[1]Calc!$DA$18:$GW$34</definedName>
    <definedName name="PDATA" localSheetId="0">[1]Calc!$DA$18:$GW$34</definedName>
    <definedName name="PDATA">LD!$DA$18:$GW$34</definedName>
    <definedName name="Plist">LD!$B$19:$B$34</definedName>
    <definedName name="_xlnm.Print_Area" localSheetId="5">'1'!$I$4:$M$31</definedName>
    <definedName name="_xlnm.Print_Area" localSheetId="10">'1X'!$G$4:$L$31</definedName>
    <definedName name="_xlnm.Print_Area" localSheetId="2">'GG Calculator'!$A$1:$E$23</definedName>
    <definedName name="_xlnm.Print_Area" localSheetId="4">Groupings!$A$1:$T$40</definedName>
    <definedName name="_xlnm.Print_Area" localSheetId="1">'PDPM Calculator'!$A$1:$N$23</definedName>
    <definedName name="_xlnm.Print_Area" localSheetId="0">Trending!$A$1:$Q$43</definedName>
    <definedName name="PROW" localSheetId="10">[1]Calc!$DA$18:$DA$34</definedName>
    <definedName name="PROW" localSheetId="0">[1]Calc!$DA$18:$DA$34</definedName>
    <definedName name="PROW">LD!$DA$18:$DA$34</definedName>
    <definedName name="PTcol" localSheetId="10">'1X'!#REF!</definedName>
    <definedName name="PTcol" localSheetId="0">'[2]1'!$A$6:$C$6</definedName>
    <definedName name="PTcol">'1'!$A$6:$C$6</definedName>
    <definedName name="ptdata" localSheetId="10">'1X'!#REF!</definedName>
    <definedName name="ptdata" localSheetId="0">'[2]1'!$A$6:$C$22</definedName>
    <definedName name="ptdata">'1'!$A$6:$C$22</definedName>
    <definedName name="PTrow" localSheetId="10">'1X'!#REF!</definedName>
    <definedName name="PTrow" localSheetId="0">'[2]1'!$A$6:$A$22</definedName>
    <definedName name="PTrow">'1'!$A$6:$A$22</definedName>
    <definedName name="ptxcol">'1X'!$O$6:$Q$6</definedName>
    <definedName name="ptxdata">'1X'!$O$6:$Q$23</definedName>
    <definedName name="ptxrow">'1X'!$O$6:$O$23</definedName>
    <definedName name="row">Data!#REF!</definedName>
    <definedName name="s1col" localSheetId="10">[1]Calc!$B$56:$CY$56</definedName>
    <definedName name="s1col" localSheetId="0">[1]Calc!$B$56:$CY$56</definedName>
    <definedName name="s1col">LD!$B$56:$CY$56</definedName>
    <definedName name="s1data" localSheetId="10">[1]Calc!$B$56:$CY$68</definedName>
    <definedName name="s1data" localSheetId="0">[1]Calc!$B$56:$CY$68</definedName>
    <definedName name="s1data">LD!$B$56:$CY$68</definedName>
    <definedName name="s1row" localSheetId="10">[1]Calc!$B$56:$B$68</definedName>
    <definedName name="s1row" localSheetId="0">[1]Calc!$B$56:$B$68</definedName>
    <definedName name="s1row">LD!$B$56:$B$68</definedName>
    <definedName name="Scol" localSheetId="10">[1]Calc!$DA$56:$GW$56</definedName>
    <definedName name="Scol" localSheetId="0">[1]Calc!$DA$56:$GW$56</definedName>
    <definedName name="Scol">LD!$DA$56:$GW$56</definedName>
    <definedName name="Sdata" localSheetId="10">[1]Calc!$DA$56:$GW$68</definedName>
    <definedName name="Sdata" localSheetId="0">[1]Calc!$DA$56:$GW$68</definedName>
    <definedName name="Sdata">LD!$DA$56:$GW$68</definedName>
    <definedName name="slist">LD!$B$57:$B$68</definedName>
    <definedName name="Srow" localSheetId="10">[1]Calc!$DA$56:$DA$68</definedName>
    <definedName name="Srow" localSheetId="0">[1]Calc!$DA$56:$DA$68</definedName>
    <definedName name="Srow">LD!$DA$56:$DA$68</definedName>
    <definedName name="stcol" localSheetId="0">'[2]1'!$E$6:$H$6</definedName>
    <definedName name="stcol">'1'!$E$6:$G$6</definedName>
    <definedName name="stdata" localSheetId="0">'[2]1'!$E$6:$H$18</definedName>
    <definedName name="stdata">'1'!$E$6:$G$18</definedName>
    <definedName name="strow" localSheetId="0">'[2]1'!$E$6:$E$18</definedName>
    <definedName name="strow">'1'!$E$6:$E$18</definedName>
    <definedName name="stxcol">'1X'!$B$6:$E$6</definedName>
    <definedName name="stxdata">'1X'!$B$6:$E$18</definedName>
    <definedName name="stxrow">'1X'!$B$6:$B$18</definedName>
    <definedName name="Tcol" localSheetId="10">#REF!</definedName>
    <definedName name="Tcol" localSheetId="0">#REF!</definedName>
    <definedName name="Tcol">#REF!</definedName>
    <definedName name="Tdata" localSheetId="10">#REF!</definedName>
    <definedName name="Tdata" localSheetId="0">#REF!</definedName>
    <definedName name="Tdata">#REF!</definedName>
    <definedName name="Trow" localSheetId="10">#REF!</definedName>
    <definedName name="Trow" localSheetId="0">#REF!</definedName>
    <definedName name="Trow">#REF!</definedName>
    <definedName name="ucol" localSheetId="10">[1]Calc!$E$7:$G$7</definedName>
    <definedName name="ucol" localSheetId="0">[1]Calc!$E$7:$G$7</definedName>
    <definedName name="ucol">LD!$H$7:$J$7</definedName>
    <definedName name="ud" localSheetId="10">#REF!</definedName>
    <definedName name="ud" localSheetId="0">#REF!</definedName>
    <definedName name="ud">#REF!</definedName>
    <definedName name="udata" localSheetId="10">[1]Calc!$E$7:$G$13</definedName>
    <definedName name="udata" localSheetId="0">[1]Calc!$E$7:$G$13</definedName>
    <definedName name="udata">LD!$H$7:$J$13</definedName>
    <definedName name="urow" localSheetId="10">[1]Calc!$E$7:$E$13</definedName>
    <definedName name="urow" localSheetId="0">[1]Calc!$E$7:$E$13</definedName>
    <definedName name="urow">LD!$H$7:$H$13</definedName>
    <definedName name="xcol" localSheetId="2">'GG Calculator'!#REF!</definedName>
    <definedName name="xcol" localSheetId="1">'PDPM Calculator'!#REF!</definedName>
    <definedName name="xcol">Groupings!$AB$6:$AC$6</definedName>
    <definedName name="xdata" localSheetId="2">'GG Calculator'!#REF!</definedName>
    <definedName name="xdata" localSheetId="1">'PDPM Calculator'!#REF!</definedName>
    <definedName name="xdata">Groupings!$AB$6:$AC$9</definedName>
    <definedName name="xrow" localSheetId="2">'GG Calculator'!#REF!</definedName>
    <definedName name="xrow" localSheetId="1">'PDPM Calculator'!#REF!</definedName>
    <definedName name="xrow">Groupings!$AB$6:$AB$9</definedName>
    <definedName name="zcol" localSheetId="10">'1X'!#REF!</definedName>
    <definedName name="zcol" localSheetId="0">'[2]1'!$Q$4:$R$4</definedName>
    <definedName name="zcol">'1'!$O$4:$P$4</definedName>
    <definedName name="zdata" localSheetId="10">'1X'!#REF!</definedName>
    <definedName name="zdata" localSheetId="0">'[2]1'!$Q$4:$R$10</definedName>
    <definedName name="zdata">'1'!$O$4:$P$10</definedName>
    <definedName name="zrow" localSheetId="10">'1X'!#REF!</definedName>
    <definedName name="zrow" localSheetId="0">'[2]1'!$Q$4:$Q$10</definedName>
    <definedName name="zrow">'1'!$O$4:$O$10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42" l="1"/>
  <c r="AC4" i="42"/>
  <c r="AC5" i="42"/>
  <c r="AC6" i="42"/>
  <c r="AC7" i="42"/>
  <c r="AC8" i="42"/>
  <c r="AC9" i="42"/>
  <c r="AC10" i="42"/>
  <c r="AC11" i="42"/>
  <c r="AC12" i="42"/>
  <c r="AC13" i="42"/>
  <c r="AC14" i="42"/>
  <c r="AC15" i="42"/>
  <c r="AC16" i="42"/>
  <c r="AC17" i="42"/>
  <c r="AC18" i="42"/>
  <c r="AC19" i="42"/>
  <c r="AC20" i="42"/>
  <c r="AC21" i="42"/>
  <c r="AC22" i="42"/>
  <c r="AC23" i="42"/>
  <c r="AC24" i="42"/>
  <c r="AC25" i="42"/>
  <c r="AC26" i="42"/>
  <c r="AC27" i="42"/>
  <c r="AC28" i="42"/>
  <c r="AC29" i="42"/>
  <c r="AC30" i="42"/>
  <c r="AC31" i="42"/>
  <c r="AC32" i="42"/>
  <c r="AC33" i="42"/>
  <c r="AC34" i="42"/>
  <c r="AC35" i="42"/>
  <c r="AC36" i="42"/>
  <c r="AC37" i="42"/>
  <c r="AC38" i="42"/>
  <c r="AC39" i="42"/>
  <c r="AC40" i="42"/>
  <c r="AC41" i="42"/>
  <c r="AC42" i="42"/>
  <c r="AC43" i="42"/>
  <c r="AC44" i="42"/>
  <c r="AC45" i="42"/>
  <c r="AC46" i="42"/>
  <c r="AC47" i="42"/>
  <c r="AC48" i="42"/>
  <c r="AC49" i="42"/>
  <c r="AC50" i="42"/>
  <c r="AC51" i="42"/>
  <c r="AC52" i="42"/>
  <c r="AC53" i="42"/>
  <c r="AC54" i="42"/>
  <c r="AC55" i="42"/>
  <c r="AC56" i="42"/>
  <c r="AC57" i="42"/>
  <c r="AC58" i="42"/>
  <c r="AC59" i="42"/>
  <c r="AC60" i="42"/>
  <c r="AC61" i="42"/>
  <c r="AC62" i="42"/>
  <c r="AC63" i="42"/>
  <c r="AC64" i="42"/>
  <c r="AC65" i="42"/>
  <c r="AC66" i="42"/>
  <c r="AC67" i="42"/>
  <c r="AC68" i="42"/>
  <c r="AC69" i="42"/>
  <c r="AC70" i="42"/>
  <c r="AC71" i="42"/>
  <c r="AC72" i="42"/>
  <c r="AC73" i="42"/>
  <c r="AC2" i="42"/>
  <c r="AB22" i="42"/>
  <c r="Q49" i="28"/>
  <c r="Q50" i="28"/>
  <c r="Q51" i="28"/>
  <c r="Q52" i="28"/>
  <c r="Q53" i="28"/>
  <c r="Q54" i="28"/>
  <c r="Q55" i="28"/>
  <c r="Q56" i="28"/>
  <c r="Q57" i="28"/>
  <c r="Q58" i="28"/>
  <c r="Q59" i="28"/>
  <c r="Q60" i="28"/>
  <c r="Q61" i="28"/>
  <c r="Q62" i="28"/>
  <c r="Q63" i="28"/>
  <c r="Q64" i="28"/>
  <c r="Q65" i="28"/>
  <c r="Q66" i="28"/>
  <c r="Q67" i="28"/>
  <c r="Q68" i="28"/>
  <c r="Q69" i="28"/>
  <c r="Q70" i="28"/>
  <c r="Q71" i="28"/>
  <c r="O72" i="28"/>
  <c r="Q72" i="28"/>
  <c r="Q73" i="28"/>
  <c r="Q74" i="28"/>
  <c r="Q75" i="28"/>
  <c r="Q76" i="28"/>
  <c r="Q77" i="28"/>
  <c r="Q78" i="28"/>
  <c r="Q79" i="28"/>
  <c r="B47" i="34"/>
  <c r="B49" i="28"/>
  <c r="C47" i="34"/>
  <c r="N49" i="28"/>
  <c r="D47" i="34"/>
  <c r="O49" i="28"/>
  <c r="E47" i="34"/>
  <c r="C49" i="28"/>
  <c r="H49" i="28"/>
  <c r="F47" i="34"/>
  <c r="D49" i="28"/>
  <c r="I49" i="28"/>
  <c r="G47" i="34"/>
  <c r="E49" i="28"/>
  <c r="J49" i="28"/>
  <c r="H47" i="34"/>
  <c r="G49" i="28"/>
  <c r="L49" i="28"/>
  <c r="I47" i="34"/>
  <c r="F49" i="28"/>
  <c r="K49" i="28"/>
  <c r="B48" i="34"/>
  <c r="B50" i="28"/>
  <c r="C48" i="34"/>
  <c r="N50" i="28"/>
  <c r="D48" i="34"/>
  <c r="O50" i="28"/>
  <c r="E48" i="34"/>
  <c r="C50" i="28"/>
  <c r="H50" i="28"/>
  <c r="F48" i="34"/>
  <c r="D50" i="28"/>
  <c r="I50" i="28"/>
  <c r="G48" i="34"/>
  <c r="E50" i="28"/>
  <c r="J50" i="28"/>
  <c r="H48" i="34"/>
  <c r="G50" i="28"/>
  <c r="L50" i="28"/>
  <c r="I48" i="34"/>
  <c r="F50" i="28"/>
  <c r="K50" i="28"/>
  <c r="B49" i="34"/>
  <c r="B51" i="28"/>
  <c r="C49" i="34"/>
  <c r="N51" i="28"/>
  <c r="D49" i="34"/>
  <c r="O51" i="28"/>
  <c r="E49" i="34"/>
  <c r="C51" i="28"/>
  <c r="H51" i="28"/>
  <c r="F49" i="34"/>
  <c r="D51" i="28"/>
  <c r="I51" i="28"/>
  <c r="G49" i="34"/>
  <c r="E51" i="28"/>
  <c r="J51" i="28"/>
  <c r="H49" i="34"/>
  <c r="G51" i="28"/>
  <c r="L51" i="28"/>
  <c r="I49" i="34"/>
  <c r="F51" i="28"/>
  <c r="K51" i="28"/>
  <c r="B50" i="34"/>
  <c r="B52" i="28"/>
  <c r="C50" i="34"/>
  <c r="N52" i="28"/>
  <c r="D50" i="34"/>
  <c r="O52" i="28"/>
  <c r="E50" i="34"/>
  <c r="C52" i="28"/>
  <c r="H52" i="28"/>
  <c r="F50" i="34"/>
  <c r="D52" i="28"/>
  <c r="I52" i="28"/>
  <c r="G50" i="34"/>
  <c r="E52" i="28"/>
  <c r="J52" i="28"/>
  <c r="H50" i="34"/>
  <c r="G52" i="28"/>
  <c r="L52" i="28"/>
  <c r="I50" i="34"/>
  <c r="F52" i="28"/>
  <c r="K52" i="28"/>
  <c r="B51" i="34"/>
  <c r="B53" i="28"/>
  <c r="C51" i="34"/>
  <c r="N53" i="28"/>
  <c r="D51" i="34"/>
  <c r="O53" i="28"/>
  <c r="E51" i="34"/>
  <c r="C53" i="28"/>
  <c r="H53" i="28"/>
  <c r="F51" i="34"/>
  <c r="D53" i="28"/>
  <c r="I53" i="28"/>
  <c r="G51" i="34"/>
  <c r="E53" i="28"/>
  <c r="J53" i="28"/>
  <c r="H51" i="34"/>
  <c r="G53" i="28"/>
  <c r="L53" i="28"/>
  <c r="I51" i="34"/>
  <c r="F53" i="28"/>
  <c r="K53" i="28"/>
  <c r="B52" i="34"/>
  <c r="B54" i="28"/>
  <c r="C52" i="34"/>
  <c r="N54" i="28"/>
  <c r="D52" i="34"/>
  <c r="O54" i="28"/>
  <c r="E52" i="34"/>
  <c r="C54" i="28"/>
  <c r="H54" i="28"/>
  <c r="F52" i="34"/>
  <c r="D54" i="28"/>
  <c r="I54" i="28"/>
  <c r="G52" i="34"/>
  <c r="E54" i="28"/>
  <c r="J54" i="28"/>
  <c r="H52" i="34"/>
  <c r="G54" i="28"/>
  <c r="L54" i="28"/>
  <c r="I52" i="34"/>
  <c r="F54" i="28"/>
  <c r="K54" i="28"/>
  <c r="B53" i="34"/>
  <c r="B55" i="28"/>
  <c r="C53" i="34"/>
  <c r="N55" i="28"/>
  <c r="D53" i="34"/>
  <c r="O55" i="28"/>
  <c r="E53" i="34"/>
  <c r="C55" i="28"/>
  <c r="H55" i="28"/>
  <c r="F53" i="34"/>
  <c r="D55" i="28"/>
  <c r="I55" i="28"/>
  <c r="G53" i="34"/>
  <c r="E55" i="28"/>
  <c r="J55" i="28"/>
  <c r="H53" i="34"/>
  <c r="G55" i="28"/>
  <c r="L55" i="28"/>
  <c r="I53" i="34"/>
  <c r="F55" i="28"/>
  <c r="K55" i="28"/>
  <c r="B54" i="34"/>
  <c r="B56" i="28"/>
  <c r="C54" i="34"/>
  <c r="N56" i="28"/>
  <c r="D54" i="34"/>
  <c r="O56" i="28"/>
  <c r="E54" i="34"/>
  <c r="C56" i="28"/>
  <c r="H56" i="28"/>
  <c r="F54" i="34"/>
  <c r="D56" i="28"/>
  <c r="I56" i="28"/>
  <c r="G54" i="34"/>
  <c r="E56" i="28"/>
  <c r="J56" i="28"/>
  <c r="H54" i="34"/>
  <c r="G56" i="28"/>
  <c r="L56" i="28"/>
  <c r="I54" i="34"/>
  <c r="F56" i="28"/>
  <c r="K56" i="28"/>
  <c r="B55" i="34"/>
  <c r="B57" i="28"/>
  <c r="C55" i="34"/>
  <c r="N57" i="28"/>
  <c r="D55" i="34"/>
  <c r="O57" i="28"/>
  <c r="E55" i="34"/>
  <c r="C57" i="28"/>
  <c r="H57" i="28"/>
  <c r="F55" i="34"/>
  <c r="D57" i="28"/>
  <c r="I57" i="28"/>
  <c r="G55" i="34"/>
  <c r="E57" i="28"/>
  <c r="J57" i="28"/>
  <c r="H55" i="34"/>
  <c r="G57" i="28"/>
  <c r="L57" i="28"/>
  <c r="I55" i="34"/>
  <c r="F57" i="28"/>
  <c r="K57" i="28"/>
  <c r="B56" i="34"/>
  <c r="B58" i="28"/>
  <c r="C56" i="34"/>
  <c r="N58" i="28"/>
  <c r="D56" i="34"/>
  <c r="O58" i="28"/>
  <c r="E56" i="34"/>
  <c r="C58" i="28"/>
  <c r="H58" i="28"/>
  <c r="F56" i="34"/>
  <c r="D58" i="28"/>
  <c r="I58" i="28"/>
  <c r="G56" i="34"/>
  <c r="E58" i="28"/>
  <c r="J58" i="28"/>
  <c r="H56" i="34"/>
  <c r="G58" i="28"/>
  <c r="L58" i="28"/>
  <c r="I56" i="34"/>
  <c r="F58" i="28"/>
  <c r="K58" i="28"/>
  <c r="B57" i="34"/>
  <c r="B59" i="28"/>
  <c r="C57" i="34"/>
  <c r="N59" i="28"/>
  <c r="D57" i="34"/>
  <c r="O59" i="28"/>
  <c r="E57" i="34"/>
  <c r="C59" i="28"/>
  <c r="H59" i="28"/>
  <c r="F57" i="34"/>
  <c r="D59" i="28"/>
  <c r="I59" i="28"/>
  <c r="G57" i="34"/>
  <c r="E59" i="28"/>
  <c r="J59" i="28"/>
  <c r="H57" i="34"/>
  <c r="G59" i="28"/>
  <c r="L59" i="28"/>
  <c r="I57" i="34"/>
  <c r="F59" i="28"/>
  <c r="K59" i="28"/>
  <c r="B58" i="34"/>
  <c r="B60" i="28"/>
  <c r="C58" i="34"/>
  <c r="N60" i="28"/>
  <c r="D58" i="34"/>
  <c r="O60" i="28"/>
  <c r="E58" i="34"/>
  <c r="C60" i="28"/>
  <c r="H60" i="28"/>
  <c r="F58" i="34"/>
  <c r="D60" i="28"/>
  <c r="I60" i="28"/>
  <c r="G58" i="34"/>
  <c r="E60" i="28"/>
  <c r="J60" i="28"/>
  <c r="H58" i="34"/>
  <c r="G60" i="28"/>
  <c r="L60" i="28"/>
  <c r="I58" i="34"/>
  <c r="F60" i="28"/>
  <c r="K60" i="28"/>
  <c r="B59" i="34"/>
  <c r="B61" i="28"/>
  <c r="C59" i="34"/>
  <c r="N61" i="28"/>
  <c r="D59" i="34"/>
  <c r="O61" i="28"/>
  <c r="E59" i="34"/>
  <c r="C61" i="28"/>
  <c r="H61" i="28"/>
  <c r="F59" i="34"/>
  <c r="D61" i="28"/>
  <c r="I61" i="28"/>
  <c r="G59" i="34"/>
  <c r="E61" i="28"/>
  <c r="J61" i="28"/>
  <c r="H59" i="34"/>
  <c r="G61" i="28"/>
  <c r="L61" i="28"/>
  <c r="I59" i="34"/>
  <c r="F61" i="28"/>
  <c r="K61" i="28"/>
  <c r="B60" i="34"/>
  <c r="B62" i="28"/>
  <c r="C60" i="34"/>
  <c r="N62" i="28"/>
  <c r="D60" i="34"/>
  <c r="O62" i="28"/>
  <c r="E60" i="34"/>
  <c r="C62" i="28"/>
  <c r="H62" i="28"/>
  <c r="F60" i="34"/>
  <c r="D62" i="28"/>
  <c r="I62" i="28"/>
  <c r="G60" i="34"/>
  <c r="E62" i="28"/>
  <c r="J62" i="28"/>
  <c r="H60" i="34"/>
  <c r="G62" i="28"/>
  <c r="L62" i="28"/>
  <c r="I60" i="34"/>
  <c r="F62" i="28"/>
  <c r="K62" i="28"/>
  <c r="B61" i="34"/>
  <c r="B63" i="28"/>
  <c r="C61" i="34"/>
  <c r="N63" i="28"/>
  <c r="D61" i="34"/>
  <c r="O63" i="28"/>
  <c r="E61" i="34"/>
  <c r="C63" i="28"/>
  <c r="H63" i="28"/>
  <c r="F61" i="34"/>
  <c r="D63" i="28"/>
  <c r="I63" i="28"/>
  <c r="G61" i="34"/>
  <c r="E63" i="28"/>
  <c r="J63" i="28"/>
  <c r="H61" i="34"/>
  <c r="G63" i="28"/>
  <c r="L63" i="28"/>
  <c r="I61" i="34"/>
  <c r="F63" i="28"/>
  <c r="K63" i="28"/>
  <c r="B62" i="34"/>
  <c r="B64" i="28"/>
  <c r="C62" i="34"/>
  <c r="N64" i="28"/>
  <c r="D62" i="34"/>
  <c r="O64" i="28"/>
  <c r="E62" i="34"/>
  <c r="C64" i="28"/>
  <c r="H64" i="28"/>
  <c r="F62" i="34"/>
  <c r="D64" i="28"/>
  <c r="I64" i="28"/>
  <c r="G62" i="34"/>
  <c r="E64" i="28"/>
  <c r="J64" i="28"/>
  <c r="H62" i="34"/>
  <c r="G64" i="28"/>
  <c r="L64" i="28"/>
  <c r="I62" i="34"/>
  <c r="F64" i="28"/>
  <c r="K64" i="28"/>
  <c r="B63" i="34"/>
  <c r="B65" i="28"/>
  <c r="C63" i="34"/>
  <c r="N65" i="28"/>
  <c r="D63" i="34"/>
  <c r="O65" i="28"/>
  <c r="E63" i="34"/>
  <c r="C65" i="28"/>
  <c r="H65" i="28"/>
  <c r="F63" i="34"/>
  <c r="D65" i="28"/>
  <c r="I65" i="28"/>
  <c r="G63" i="34"/>
  <c r="E65" i="28"/>
  <c r="J65" i="28"/>
  <c r="H63" i="34"/>
  <c r="G65" i="28"/>
  <c r="L65" i="28"/>
  <c r="I63" i="34"/>
  <c r="F65" i="28"/>
  <c r="K65" i="28"/>
  <c r="B64" i="34"/>
  <c r="B66" i="28"/>
  <c r="C64" i="34"/>
  <c r="N66" i="28"/>
  <c r="D64" i="34"/>
  <c r="O66" i="28"/>
  <c r="E64" i="34"/>
  <c r="C66" i="28"/>
  <c r="H66" i="28"/>
  <c r="F64" i="34"/>
  <c r="D66" i="28"/>
  <c r="I66" i="28"/>
  <c r="G64" i="34"/>
  <c r="E66" i="28"/>
  <c r="J66" i="28"/>
  <c r="H64" i="34"/>
  <c r="G66" i="28"/>
  <c r="L66" i="28"/>
  <c r="I64" i="34"/>
  <c r="F66" i="28"/>
  <c r="K66" i="28"/>
  <c r="B65" i="34"/>
  <c r="B67" i="28"/>
  <c r="C65" i="34"/>
  <c r="N67" i="28"/>
  <c r="D65" i="34"/>
  <c r="O67" i="28"/>
  <c r="E65" i="34"/>
  <c r="C67" i="28"/>
  <c r="H67" i="28"/>
  <c r="F65" i="34"/>
  <c r="D67" i="28"/>
  <c r="I67" i="28"/>
  <c r="G65" i="34"/>
  <c r="E67" i="28"/>
  <c r="J67" i="28"/>
  <c r="H65" i="34"/>
  <c r="G67" i="28"/>
  <c r="L67" i="28"/>
  <c r="I65" i="34"/>
  <c r="F67" i="28"/>
  <c r="K67" i="28"/>
  <c r="B66" i="34"/>
  <c r="B68" i="28"/>
  <c r="C66" i="34"/>
  <c r="N68" i="28"/>
  <c r="D66" i="34"/>
  <c r="O68" i="28"/>
  <c r="E66" i="34"/>
  <c r="C68" i="28"/>
  <c r="H68" i="28"/>
  <c r="F66" i="34"/>
  <c r="D68" i="28"/>
  <c r="I68" i="28"/>
  <c r="G66" i="34"/>
  <c r="E68" i="28"/>
  <c r="J68" i="28"/>
  <c r="H66" i="34"/>
  <c r="G68" i="28"/>
  <c r="L68" i="28"/>
  <c r="I66" i="34"/>
  <c r="F68" i="28"/>
  <c r="K68" i="28"/>
  <c r="B67" i="34"/>
  <c r="B69" i="28"/>
  <c r="C67" i="34"/>
  <c r="N69" i="28"/>
  <c r="D67" i="34"/>
  <c r="O69" i="28"/>
  <c r="E67" i="34"/>
  <c r="C69" i="28"/>
  <c r="H69" i="28"/>
  <c r="F67" i="34"/>
  <c r="D69" i="28"/>
  <c r="I69" i="28"/>
  <c r="G67" i="34"/>
  <c r="E69" i="28"/>
  <c r="J69" i="28"/>
  <c r="H67" i="34"/>
  <c r="G69" i="28"/>
  <c r="L69" i="28"/>
  <c r="I67" i="34"/>
  <c r="F69" i="28"/>
  <c r="K69" i="28"/>
  <c r="B68" i="34"/>
  <c r="B70" i="28"/>
  <c r="C68" i="34"/>
  <c r="N70" i="28"/>
  <c r="D68" i="34"/>
  <c r="O70" i="28"/>
  <c r="E68" i="34"/>
  <c r="C70" i="28"/>
  <c r="H70" i="28"/>
  <c r="F68" i="34"/>
  <c r="D70" i="28"/>
  <c r="I70" i="28"/>
  <c r="G68" i="34"/>
  <c r="E70" i="28"/>
  <c r="J70" i="28"/>
  <c r="H68" i="34"/>
  <c r="G70" i="28"/>
  <c r="L70" i="28"/>
  <c r="I68" i="34"/>
  <c r="F70" i="28"/>
  <c r="K70" i="28"/>
  <c r="B69" i="34"/>
  <c r="B71" i="28"/>
  <c r="C69" i="34"/>
  <c r="N71" i="28"/>
  <c r="D69" i="34"/>
  <c r="O71" i="28"/>
  <c r="E69" i="34"/>
  <c r="C71" i="28"/>
  <c r="H71" i="28"/>
  <c r="F69" i="34"/>
  <c r="D71" i="28"/>
  <c r="I71" i="28"/>
  <c r="G69" i="34"/>
  <c r="E71" i="28"/>
  <c r="J71" i="28"/>
  <c r="H69" i="34"/>
  <c r="G71" i="28"/>
  <c r="L71" i="28"/>
  <c r="I69" i="34"/>
  <c r="F71" i="28"/>
  <c r="K71" i="28"/>
  <c r="B70" i="34"/>
  <c r="B72" i="28"/>
  <c r="C70" i="34"/>
  <c r="N72" i="28"/>
  <c r="D70" i="34"/>
  <c r="E70" i="34"/>
  <c r="C72" i="28"/>
  <c r="H72" i="28"/>
  <c r="F70" i="34"/>
  <c r="D72" i="28"/>
  <c r="I72" i="28"/>
  <c r="G70" i="34"/>
  <c r="E72" i="28"/>
  <c r="J72" i="28"/>
  <c r="H70" i="34"/>
  <c r="G72" i="28"/>
  <c r="L72" i="28"/>
  <c r="I70" i="34"/>
  <c r="F72" i="28"/>
  <c r="K72" i="28"/>
  <c r="B71" i="34"/>
  <c r="B73" i="28"/>
  <c r="C71" i="34"/>
  <c r="N73" i="28"/>
  <c r="D71" i="34"/>
  <c r="O73" i="28"/>
  <c r="E71" i="34"/>
  <c r="C73" i="28"/>
  <c r="H73" i="28"/>
  <c r="F71" i="34"/>
  <c r="D73" i="28"/>
  <c r="I73" i="28"/>
  <c r="G71" i="34"/>
  <c r="E73" i="28"/>
  <c r="J73" i="28"/>
  <c r="H71" i="34"/>
  <c r="G73" i="28"/>
  <c r="L73" i="28"/>
  <c r="I71" i="34"/>
  <c r="F73" i="28"/>
  <c r="K73" i="28"/>
  <c r="B72" i="34"/>
  <c r="B74" i="28"/>
  <c r="C72" i="34"/>
  <c r="N74" i="28"/>
  <c r="D72" i="34"/>
  <c r="O74" i="28"/>
  <c r="E72" i="34"/>
  <c r="C74" i="28"/>
  <c r="H74" i="28"/>
  <c r="F72" i="34"/>
  <c r="D74" i="28"/>
  <c r="I74" i="28"/>
  <c r="G72" i="34"/>
  <c r="E74" i="28"/>
  <c r="J74" i="28"/>
  <c r="H72" i="34"/>
  <c r="G74" i="28"/>
  <c r="L74" i="28"/>
  <c r="I72" i="34"/>
  <c r="F74" i="28"/>
  <c r="K74" i="28"/>
  <c r="B73" i="34"/>
  <c r="B75" i="28"/>
  <c r="C73" i="34"/>
  <c r="N75" i="28"/>
  <c r="D73" i="34"/>
  <c r="O75" i="28"/>
  <c r="E73" i="34"/>
  <c r="C75" i="28"/>
  <c r="H75" i="28"/>
  <c r="F73" i="34"/>
  <c r="D75" i="28"/>
  <c r="I75" i="28"/>
  <c r="G73" i="34"/>
  <c r="E75" i="28"/>
  <c r="J75" i="28"/>
  <c r="H73" i="34"/>
  <c r="G75" i="28"/>
  <c r="L75" i="28"/>
  <c r="I73" i="34"/>
  <c r="F75" i="28"/>
  <c r="K75" i="28"/>
  <c r="B74" i="34"/>
  <c r="B76" i="28"/>
  <c r="C74" i="34"/>
  <c r="N76" i="28"/>
  <c r="D74" i="34"/>
  <c r="O76" i="28"/>
  <c r="E74" i="34"/>
  <c r="C76" i="28"/>
  <c r="H76" i="28"/>
  <c r="F74" i="34"/>
  <c r="D76" i="28"/>
  <c r="I76" i="28"/>
  <c r="G74" i="34"/>
  <c r="E76" i="28"/>
  <c r="J76" i="28"/>
  <c r="H74" i="34"/>
  <c r="G76" i="28"/>
  <c r="L76" i="28"/>
  <c r="I74" i="34"/>
  <c r="F76" i="28"/>
  <c r="K76" i="28"/>
  <c r="B75" i="34"/>
  <c r="B77" i="28"/>
  <c r="C75" i="34"/>
  <c r="N77" i="28"/>
  <c r="D75" i="34"/>
  <c r="O77" i="28"/>
  <c r="E75" i="34"/>
  <c r="C77" i="28"/>
  <c r="H77" i="28"/>
  <c r="F75" i="34"/>
  <c r="D77" i="28"/>
  <c r="I77" i="28"/>
  <c r="G75" i="34"/>
  <c r="E77" i="28"/>
  <c r="J77" i="28"/>
  <c r="H75" i="34"/>
  <c r="G77" i="28"/>
  <c r="L77" i="28"/>
  <c r="I75" i="34"/>
  <c r="F77" i="28"/>
  <c r="K77" i="28"/>
  <c r="B76" i="34"/>
  <c r="B78" i="28"/>
  <c r="C76" i="34"/>
  <c r="N78" i="28"/>
  <c r="D76" i="34"/>
  <c r="O78" i="28"/>
  <c r="E76" i="34"/>
  <c r="C78" i="28"/>
  <c r="H78" i="28"/>
  <c r="F76" i="34"/>
  <c r="D78" i="28"/>
  <c r="I78" i="28"/>
  <c r="G76" i="34"/>
  <c r="E78" i="28"/>
  <c r="J78" i="28"/>
  <c r="H76" i="34"/>
  <c r="G78" i="28"/>
  <c r="L78" i="28"/>
  <c r="I76" i="34"/>
  <c r="F78" i="28"/>
  <c r="K78" i="28"/>
  <c r="B77" i="34"/>
  <c r="B79" i="28"/>
  <c r="C77" i="34"/>
  <c r="N79" i="28"/>
  <c r="D77" i="34"/>
  <c r="O79" i="28"/>
  <c r="E77" i="34"/>
  <c r="C79" i="28"/>
  <c r="H79" i="28"/>
  <c r="F77" i="34"/>
  <c r="D79" i="28"/>
  <c r="I79" i="28"/>
  <c r="G77" i="34"/>
  <c r="E79" i="28"/>
  <c r="J79" i="28"/>
  <c r="H77" i="34"/>
  <c r="G79" i="28"/>
  <c r="L79" i="28"/>
  <c r="I77" i="34"/>
  <c r="F79" i="28"/>
  <c r="K79" i="28"/>
  <c r="B7" i="34"/>
  <c r="C7" i="34"/>
  <c r="D7" i="34"/>
  <c r="E7" i="34"/>
  <c r="C9" i="28"/>
  <c r="F7" i="34"/>
  <c r="D9" i="28"/>
  <c r="G7" i="34"/>
  <c r="E9" i="28"/>
  <c r="H7" i="34"/>
  <c r="G9" i="28"/>
  <c r="I7" i="34"/>
  <c r="F9" i="28"/>
  <c r="B8" i="34"/>
  <c r="C8" i="34"/>
  <c r="D8" i="34"/>
  <c r="E8" i="34"/>
  <c r="C10" i="28"/>
  <c r="F8" i="34"/>
  <c r="D10" i="28"/>
  <c r="G8" i="34"/>
  <c r="E10" i="28"/>
  <c r="H8" i="34"/>
  <c r="G10" i="28"/>
  <c r="I8" i="34"/>
  <c r="F10" i="28"/>
  <c r="B9" i="34"/>
  <c r="C9" i="34"/>
  <c r="D9" i="34"/>
  <c r="E9" i="34"/>
  <c r="C11" i="28"/>
  <c r="F9" i="34"/>
  <c r="D11" i="28"/>
  <c r="G9" i="34"/>
  <c r="E11" i="28"/>
  <c r="H9" i="34"/>
  <c r="G11" i="28"/>
  <c r="I9" i="34"/>
  <c r="F11" i="28"/>
  <c r="B10" i="34"/>
  <c r="C10" i="34"/>
  <c r="D10" i="34"/>
  <c r="E10" i="34"/>
  <c r="C12" i="28"/>
  <c r="F10" i="34"/>
  <c r="D12" i="28"/>
  <c r="G10" i="34"/>
  <c r="E12" i="28"/>
  <c r="H10" i="34"/>
  <c r="G12" i="28"/>
  <c r="I10" i="34"/>
  <c r="F12" i="28"/>
  <c r="B11" i="34"/>
  <c r="C11" i="34"/>
  <c r="D11" i="34"/>
  <c r="E11" i="34"/>
  <c r="C13" i="28"/>
  <c r="F11" i="34"/>
  <c r="D13" i="28"/>
  <c r="G11" i="34"/>
  <c r="E13" i="28"/>
  <c r="H11" i="34"/>
  <c r="G13" i="28"/>
  <c r="I11" i="34"/>
  <c r="F13" i="28"/>
  <c r="B12" i="34"/>
  <c r="C12" i="34"/>
  <c r="D12" i="34"/>
  <c r="E12" i="34"/>
  <c r="C14" i="28"/>
  <c r="F12" i="34"/>
  <c r="D14" i="28"/>
  <c r="G12" i="34"/>
  <c r="E14" i="28"/>
  <c r="H12" i="34"/>
  <c r="G14" i="28"/>
  <c r="I12" i="34"/>
  <c r="F14" i="28"/>
  <c r="B13" i="34"/>
  <c r="C13" i="34"/>
  <c r="D13" i="34"/>
  <c r="E13" i="34"/>
  <c r="C15" i="28"/>
  <c r="F13" i="34"/>
  <c r="D15" i="28"/>
  <c r="G13" i="34"/>
  <c r="E15" i="28"/>
  <c r="H13" i="34"/>
  <c r="G15" i="28"/>
  <c r="I13" i="34"/>
  <c r="F15" i="28"/>
  <c r="B14" i="34"/>
  <c r="C14" i="34"/>
  <c r="D14" i="34"/>
  <c r="E14" i="34"/>
  <c r="C16" i="28"/>
  <c r="F14" i="34"/>
  <c r="D16" i="28"/>
  <c r="G14" i="34"/>
  <c r="E16" i="28"/>
  <c r="H14" i="34"/>
  <c r="G16" i="28"/>
  <c r="I14" i="34"/>
  <c r="F16" i="28"/>
  <c r="B15" i="34"/>
  <c r="C15" i="34"/>
  <c r="D15" i="34"/>
  <c r="E15" i="34"/>
  <c r="C17" i="28"/>
  <c r="F15" i="34"/>
  <c r="D17" i="28"/>
  <c r="G15" i="34"/>
  <c r="E17" i="28"/>
  <c r="H15" i="34"/>
  <c r="G17" i="28"/>
  <c r="I15" i="34"/>
  <c r="F17" i="28"/>
  <c r="B16" i="34"/>
  <c r="C16" i="34"/>
  <c r="D16" i="34"/>
  <c r="E16" i="34"/>
  <c r="C18" i="28"/>
  <c r="F16" i="34"/>
  <c r="D18" i="28"/>
  <c r="G16" i="34"/>
  <c r="E18" i="28"/>
  <c r="H16" i="34"/>
  <c r="G18" i="28"/>
  <c r="I16" i="34"/>
  <c r="F18" i="28"/>
  <c r="B17" i="34"/>
  <c r="C17" i="34"/>
  <c r="D17" i="34"/>
  <c r="E17" i="34"/>
  <c r="C19" i="28"/>
  <c r="F17" i="34"/>
  <c r="D19" i="28"/>
  <c r="G17" i="34"/>
  <c r="E19" i="28"/>
  <c r="H17" i="34"/>
  <c r="G19" i="28"/>
  <c r="I17" i="34"/>
  <c r="F19" i="28"/>
  <c r="B18" i="34"/>
  <c r="C18" i="34"/>
  <c r="D18" i="34"/>
  <c r="E18" i="34"/>
  <c r="C20" i="28"/>
  <c r="F18" i="34"/>
  <c r="D20" i="28"/>
  <c r="G18" i="34"/>
  <c r="E20" i="28"/>
  <c r="H18" i="34"/>
  <c r="G20" i="28"/>
  <c r="I18" i="34"/>
  <c r="F20" i="28"/>
  <c r="B19" i="34"/>
  <c r="C19" i="34"/>
  <c r="D19" i="34"/>
  <c r="E19" i="34"/>
  <c r="C21" i="28"/>
  <c r="F19" i="34"/>
  <c r="D21" i="28"/>
  <c r="G19" i="34"/>
  <c r="E21" i="28"/>
  <c r="H19" i="34"/>
  <c r="G21" i="28"/>
  <c r="I19" i="34"/>
  <c r="F21" i="28"/>
  <c r="B20" i="34"/>
  <c r="C20" i="34"/>
  <c r="D20" i="34"/>
  <c r="E20" i="34"/>
  <c r="C22" i="28"/>
  <c r="F20" i="34"/>
  <c r="D22" i="28"/>
  <c r="G20" i="34"/>
  <c r="E22" i="28"/>
  <c r="H20" i="34"/>
  <c r="G22" i="28"/>
  <c r="I20" i="34"/>
  <c r="F22" i="28"/>
  <c r="B21" i="34"/>
  <c r="C21" i="34"/>
  <c r="D21" i="34"/>
  <c r="E21" i="34"/>
  <c r="C23" i="28"/>
  <c r="F21" i="34"/>
  <c r="D23" i="28"/>
  <c r="G21" i="34"/>
  <c r="E23" i="28"/>
  <c r="H21" i="34"/>
  <c r="G23" i="28"/>
  <c r="I21" i="34"/>
  <c r="F23" i="28"/>
  <c r="B22" i="34"/>
  <c r="C22" i="34"/>
  <c r="D22" i="34"/>
  <c r="E22" i="34"/>
  <c r="C24" i="28"/>
  <c r="F22" i="34"/>
  <c r="D24" i="28"/>
  <c r="G22" i="34"/>
  <c r="E24" i="28"/>
  <c r="H22" i="34"/>
  <c r="G24" i="28"/>
  <c r="I22" i="34"/>
  <c r="F24" i="28"/>
  <c r="B23" i="34"/>
  <c r="C23" i="34"/>
  <c r="D23" i="34"/>
  <c r="E23" i="34"/>
  <c r="C25" i="28"/>
  <c r="F23" i="34"/>
  <c r="D25" i="28"/>
  <c r="G23" i="34"/>
  <c r="E25" i="28"/>
  <c r="H23" i="34"/>
  <c r="G25" i="28"/>
  <c r="I23" i="34"/>
  <c r="F25" i="28"/>
  <c r="B24" i="34"/>
  <c r="C24" i="34"/>
  <c r="D24" i="34"/>
  <c r="E24" i="34"/>
  <c r="C26" i="28"/>
  <c r="F24" i="34"/>
  <c r="D26" i="28"/>
  <c r="G24" i="34"/>
  <c r="E26" i="28"/>
  <c r="H24" i="34"/>
  <c r="G26" i="28"/>
  <c r="I24" i="34"/>
  <c r="F26" i="28"/>
  <c r="B25" i="34"/>
  <c r="C25" i="34"/>
  <c r="D25" i="34"/>
  <c r="E25" i="34"/>
  <c r="C27" i="28"/>
  <c r="F25" i="34"/>
  <c r="D27" i="28"/>
  <c r="G25" i="34"/>
  <c r="E27" i="28"/>
  <c r="H25" i="34"/>
  <c r="G27" i="28"/>
  <c r="I25" i="34"/>
  <c r="F27" i="28"/>
  <c r="B26" i="34"/>
  <c r="C26" i="34"/>
  <c r="D26" i="34"/>
  <c r="E26" i="34"/>
  <c r="C28" i="28"/>
  <c r="F26" i="34"/>
  <c r="D28" i="28"/>
  <c r="G26" i="34"/>
  <c r="E28" i="28"/>
  <c r="H26" i="34"/>
  <c r="G28" i="28"/>
  <c r="I26" i="34"/>
  <c r="F28" i="28"/>
  <c r="B27" i="34"/>
  <c r="C27" i="34"/>
  <c r="D27" i="34"/>
  <c r="E27" i="34"/>
  <c r="C29" i="28"/>
  <c r="F27" i="34"/>
  <c r="D29" i="28"/>
  <c r="G27" i="34"/>
  <c r="E29" i="28"/>
  <c r="H27" i="34"/>
  <c r="G29" i="28"/>
  <c r="I27" i="34"/>
  <c r="F29" i="28"/>
  <c r="B28" i="34"/>
  <c r="C28" i="34"/>
  <c r="D28" i="34"/>
  <c r="E28" i="34"/>
  <c r="C30" i="28"/>
  <c r="F28" i="34"/>
  <c r="D30" i="28"/>
  <c r="G28" i="34"/>
  <c r="E30" i="28"/>
  <c r="H28" i="34"/>
  <c r="G30" i="28"/>
  <c r="I28" i="34"/>
  <c r="F30" i="28"/>
  <c r="B29" i="34"/>
  <c r="C29" i="34"/>
  <c r="D29" i="34"/>
  <c r="E29" i="34"/>
  <c r="C31" i="28"/>
  <c r="F29" i="34"/>
  <c r="D31" i="28"/>
  <c r="G29" i="34"/>
  <c r="E31" i="28"/>
  <c r="H29" i="34"/>
  <c r="G31" i="28"/>
  <c r="I29" i="34"/>
  <c r="F31" i="28"/>
  <c r="B30" i="34"/>
  <c r="C30" i="34"/>
  <c r="D30" i="34"/>
  <c r="E30" i="34"/>
  <c r="C32" i="28"/>
  <c r="F30" i="34"/>
  <c r="D32" i="28"/>
  <c r="G30" i="34"/>
  <c r="E32" i="28"/>
  <c r="H30" i="34"/>
  <c r="G32" i="28"/>
  <c r="I30" i="34"/>
  <c r="F32" i="28"/>
  <c r="B31" i="34"/>
  <c r="C31" i="34"/>
  <c r="D31" i="34"/>
  <c r="E31" i="34"/>
  <c r="C33" i="28"/>
  <c r="F31" i="34"/>
  <c r="D33" i="28"/>
  <c r="G31" i="34"/>
  <c r="E33" i="28"/>
  <c r="H31" i="34"/>
  <c r="G33" i="28"/>
  <c r="I31" i="34"/>
  <c r="F33" i="28"/>
  <c r="B32" i="34"/>
  <c r="C32" i="34"/>
  <c r="D32" i="34"/>
  <c r="E32" i="34"/>
  <c r="C34" i="28"/>
  <c r="F32" i="34"/>
  <c r="D34" i="28"/>
  <c r="G32" i="34"/>
  <c r="E34" i="28"/>
  <c r="H32" i="34"/>
  <c r="G34" i="28"/>
  <c r="I32" i="34"/>
  <c r="F34" i="28"/>
  <c r="B33" i="34"/>
  <c r="C33" i="34"/>
  <c r="D33" i="34"/>
  <c r="E33" i="34"/>
  <c r="C35" i="28"/>
  <c r="F33" i="34"/>
  <c r="D35" i="28"/>
  <c r="G33" i="34"/>
  <c r="E35" i="28"/>
  <c r="H33" i="34"/>
  <c r="G35" i="28"/>
  <c r="I33" i="34"/>
  <c r="F35" i="28"/>
  <c r="B34" i="34"/>
  <c r="C34" i="34"/>
  <c r="D34" i="34"/>
  <c r="E34" i="34"/>
  <c r="C36" i="28"/>
  <c r="F34" i="34"/>
  <c r="D36" i="28"/>
  <c r="G34" i="34"/>
  <c r="E36" i="28"/>
  <c r="H34" i="34"/>
  <c r="G36" i="28"/>
  <c r="I34" i="34"/>
  <c r="F36" i="28"/>
  <c r="B35" i="34"/>
  <c r="C35" i="34"/>
  <c r="D35" i="34"/>
  <c r="E35" i="34"/>
  <c r="C37" i="28"/>
  <c r="F35" i="34"/>
  <c r="D37" i="28"/>
  <c r="G35" i="34"/>
  <c r="E37" i="28"/>
  <c r="H35" i="34"/>
  <c r="G37" i="28"/>
  <c r="I35" i="34"/>
  <c r="F37" i="28"/>
  <c r="B36" i="34"/>
  <c r="C36" i="34"/>
  <c r="D36" i="34"/>
  <c r="E36" i="34"/>
  <c r="C38" i="28"/>
  <c r="F36" i="34"/>
  <c r="D38" i="28"/>
  <c r="G36" i="34"/>
  <c r="E38" i="28"/>
  <c r="H36" i="34"/>
  <c r="G38" i="28"/>
  <c r="I36" i="34"/>
  <c r="F38" i="28"/>
  <c r="B37" i="34"/>
  <c r="C37" i="34"/>
  <c r="D37" i="34"/>
  <c r="E37" i="34"/>
  <c r="C39" i="28"/>
  <c r="F37" i="34"/>
  <c r="D39" i="28"/>
  <c r="G37" i="34"/>
  <c r="E39" i="28"/>
  <c r="H37" i="34"/>
  <c r="G39" i="28"/>
  <c r="I37" i="34"/>
  <c r="F39" i="28"/>
  <c r="B38" i="34"/>
  <c r="C38" i="34"/>
  <c r="D38" i="34"/>
  <c r="E38" i="34"/>
  <c r="C40" i="28"/>
  <c r="F38" i="34"/>
  <c r="D40" i="28"/>
  <c r="G38" i="34"/>
  <c r="E40" i="28"/>
  <c r="H38" i="34"/>
  <c r="G40" i="28"/>
  <c r="I38" i="34"/>
  <c r="F40" i="28"/>
  <c r="B39" i="34"/>
  <c r="C39" i="34"/>
  <c r="D39" i="34"/>
  <c r="E39" i="34"/>
  <c r="C41" i="28"/>
  <c r="F39" i="34"/>
  <c r="D41" i="28"/>
  <c r="G39" i="34"/>
  <c r="E41" i="28"/>
  <c r="H39" i="34"/>
  <c r="G41" i="28"/>
  <c r="I39" i="34"/>
  <c r="F41" i="28"/>
  <c r="B40" i="34"/>
  <c r="C40" i="34"/>
  <c r="D40" i="34"/>
  <c r="E40" i="34"/>
  <c r="C42" i="28"/>
  <c r="F40" i="34"/>
  <c r="D42" i="28"/>
  <c r="G40" i="34"/>
  <c r="E42" i="28"/>
  <c r="H40" i="34"/>
  <c r="G42" i="28"/>
  <c r="I40" i="34"/>
  <c r="F42" i="28"/>
  <c r="B41" i="34"/>
  <c r="C41" i="34"/>
  <c r="D41" i="34"/>
  <c r="E41" i="34"/>
  <c r="C43" i="28"/>
  <c r="F41" i="34"/>
  <c r="D43" i="28"/>
  <c r="G41" i="34"/>
  <c r="E43" i="28"/>
  <c r="H41" i="34"/>
  <c r="G43" i="28"/>
  <c r="I41" i="34"/>
  <c r="F43" i="28"/>
  <c r="B42" i="34"/>
  <c r="C42" i="34"/>
  <c r="D42" i="34"/>
  <c r="E42" i="34"/>
  <c r="C44" i="28"/>
  <c r="F42" i="34"/>
  <c r="D44" i="28"/>
  <c r="G42" i="34"/>
  <c r="E44" i="28"/>
  <c r="H42" i="34"/>
  <c r="G44" i="28"/>
  <c r="I42" i="34"/>
  <c r="F44" i="28"/>
  <c r="B43" i="34"/>
  <c r="C43" i="34"/>
  <c r="D43" i="34"/>
  <c r="E43" i="34"/>
  <c r="C45" i="28"/>
  <c r="F43" i="34"/>
  <c r="D45" i="28"/>
  <c r="G43" i="34"/>
  <c r="E45" i="28"/>
  <c r="H43" i="34"/>
  <c r="G45" i="28"/>
  <c r="I43" i="34"/>
  <c r="F45" i="28"/>
  <c r="B44" i="34"/>
  <c r="C44" i="34"/>
  <c r="D44" i="34"/>
  <c r="E44" i="34"/>
  <c r="C46" i="28"/>
  <c r="F44" i="34"/>
  <c r="D46" i="28"/>
  <c r="G44" i="34"/>
  <c r="E46" i="28"/>
  <c r="H44" i="34"/>
  <c r="G46" i="28"/>
  <c r="I44" i="34"/>
  <c r="F46" i="28"/>
  <c r="B45" i="34"/>
  <c r="C45" i="34"/>
  <c r="D45" i="34"/>
  <c r="E45" i="34"/>
  <c r="C47" i="28"/>
  <c r="F45" i="34"/>
  <c r="D47" i="28"/>
  <c r="G45" i="34"/>
  <c r="E47" i="28"/>
  <c r="H45" i="34"/>
  <c r="G47" i="28"/>
  <c r="I45" i="34"/>
  <c r="F47" i="28"/>
  <c r="B46" i="34"/>
  <c r="C46" i="34"/>
  <c r="D46" i="34"/>
  <c r="E46" i="34"/>
  <c r="C48" i="28"/>
  <c r="F46" i="34"/>
  <c r="D48" i="28"/>
  <c r="G46" i="34"/>
  <c r="E48" i="28"/>
  <c r="H46" i="34"/>
  <c r="G48" i="28"/>
  <c r="I46" i="34"/>
  <c r="F48" i="28"/>
  <c r="I6" i="34"/>
  <c r="H6" i="34"/>
  <c r="G6" i="34"/>
  <c r="E8" i="28"/>
  <c r="F6" i="34"/>
  <c r="E6" i="34"/>
  <c r="D6" i="34"/>
  <c r="C6" i="34"/>
  <c r="B6" i="34"/>
  <c r="T3" i="42"/>
  <c r="U3" i="42"/>
  <c r="V3" i="42"/>
  <c r="W3" i="42"/>
  <c r="X3" i="42"/>
  <c r="Y3" i="42"/>
  <c r="Z3" i="42"/>
  <c r="AA3" i="42"/>
  <c r="AB3" i="42"/>
  <c r="T4" i="42"/>
  <c r="U4" i="42"/>
  <c r="V4" i="42"/>
  <c r="W4" i="42"/>
  <c r="X4" i="42"/>
  <c r="Y4" i="42"/>
  <c r="Z4" i="42"/>
  <c r="AA4" i="42"/>
  <c r="AB4" i="42"/>
  <c r="T5" i="42"/>
  <c r="U5" i="42"/>
  <c r="V5" i="42"/>
  <c r="W5" i="42"/>
  <c r="X5" i="42"/>
  <c r="Y5" i="42"/>
  <c r="Z5" i="42"/>
  <c r="AA5" i="42"/>
  <c r="AB5" i="42"/>
  <c r="T6" i="42"/>
  <c r="U6" i="42"/>
  <c r="V6" i="42"/>
  <c r="W6" i="42"/>
  <c r="X6" i="42"/>
  <c r="Y6" i="42"/>
  <c r="Z6" i="42"/>
  <c r="AA6" i="42"/>
  <c r="AB6" i="42"/>
  <c r="T7" i="42"/>
  <c r="U7" i="42"/>
  <c r="V7" i="42"/>
  <c r="W7" i="42"/>
  <c r="X7" i="42"/>
  <c r="Y7" i="42"/>
  <c r="Z7" i="42"/>
  <c r="AA7" i="42"/>
  <c r="AB7" i="42"/>
  <c r="T8" i="42"/>
  <c r="U8" i="42"/>
  <c r="V8" i="42"/>
  <c r="W8" i="42"/>
  <c r="X8" i="42"/>
  <c r="Y8" i="42"/>
  <c r="Z8" i="42"/>
  <c r="AA8" i="42"/>
  <c r="AB8" i="42"/>
  <c r="T9" i="42"/>
  <c r="U9" i="42"/>
  <c r="V9" i="42"/>
  <c r="W9" i="42"/>
  <c r="X9" i="42"/>
  <c r="Y9" i="42"/>
  <c r="Z9" i="42"/>
  <c r="AA9" i="42"/>
  <c r="AB9" i="42"/>
  <c r="T10" i="42"/>
  <c r="U10" i="42"/>
  <c r="V10" i="42"/>
  <c r="W10" i="42"/>
  <c r="X10" i="42"/>
  <c r="Y10" i="42"/>
  <c r="Z10" i="42"/>
  <c r="AA10" i="42"/>
  <c r="AB10" i="42"/>
  <c r="T11" i="42"/>
  <c r="U11" i="42"/>
  <c r="V11" i="42"/>
  <c r="W11" i="42"/>
  <c r="X11" i="42"/>
  <c r="Y11" i="42"/>
  <c r="Z11" i="42"/>
  <c r="AA11" i="42"/>
  <c r="AB11" i="42"/>
  <c r="T12" i="42"/>
  <c r="U12" i="42"/>
  <c r="V12" i="42"/>
  <c r="W12" i="42"/>
  <c r="X12" i="42"/>
  <c r="Y12" i="42"/>
  <c r="Z12" i="42"/>
  <c r="AA12" i="42"/>
  <c r="AB12" i="42"/>
  <c r="T13" i="42"/>
  <c r="U13" i="42"/>
  <c r="V13" i="42"/>
  <c r="W13" i="42"/>
  <c r="X13" i="42"/>
  <c r="Y13" i="42"/>
  <c r="Z13" i="42"/>
  <c r="AA13" i="42"/>
  <c r="AB13" i="42"/>
  <c r="T14" i="42"/>
  <c r="U14" i="42"/>
  <c r="V14" i="42"/>
  <c r="W14" i="42"/>
  <c r="X14" i="42"/>
  <c r="Y14" i="42"/>
  <c r="Z14" i="42"/>
  <c r="AA14" i="42"/>
  <c r="AB14" i="42"/>
  <c r="T15" i="42"/>
  <c r="U15" i="42"/>
  <c r="V15" i="42"/>
  <c r="W15" i="42"/>
  <c r="X15" i="42"/>
  <c r="Y15" i="42"/>
  <c r="Z15" i="42"/>
  <c r="AA15" i="42"/>
  <c r="AB15" i="42"/>
  <c r="T16" i="42"/>
  <c r="U16" i="42"/>
  <c r="V16" i="42"/>
  <c r="W16" i="42"/>
  <c r="X16" i="42"/>
  <c r="Y16" i="42"/>
  <c r="Z16" i="42"/>
  <c r="AA16" i="42"/>
  <c r="AB16" i="42"/>
  <c r="T17" i="42"/>
  <c r="U17" i="42"/>
  <c r="V17" i="42"/>
  <c r="W17" i="42"/>
  <c r="X17" i="42"/>
  <c r="Y17" i="42"/>
  <c r="Z17" i="42"/>
  <c r="AA17" i="42"/>
  <c r="AB17" i="42"/>
  <c r="T18" i="42"/>
  <c r="U18" i="42"/>
  <c r="V18" i="42"/>
  <c r="W18" i="42"/>
  <c r="X18" i="42"/>
  <c r="Y18" i="42"/>
  <c r="Z18" i="42"/>
  <c r="AA18" i="42"/>
  <c r="AB18" i="42"/>
  <c r="T19" i="42"/>
  <c r="U19" i="42"/>
  <c r="V19" i="42"/>
  <c r="W19" i="42"/>
  <c r="X19" i="42"/>
  <c r="Y19" i="42"/>
  <c r="Z19" i="42"/>
  <c r="AA19" i="42"/>
  <c r="AB19" i="42"/>
  <c r="T20" i="42"/>
  <c r="U20" i="42"/>
  <c r="V20" i="42"/>
  <c r="W20" i="42"/>
  <c r="X20" i="42"/>
  <c r="Y20" i="42"/>
  <c r="Z20" i="42"/>
  <c r="AA20" i="42"/>
  <c r="AB20" i="42"/>
  <c r="T21" i="42"/>
  <c r="U21" i="42"/>
  <c r="V21" i="42"/>
  <c r="W21" i="42"/>
  <c r="X21" i="42"/>
  <c r="Y21" i="42"/>
  <c r="Z21" i="42"/>
  <c r="AA21" i="42"/>
  <c r="AB21" i="42"/>
  <c r="T22" i="42"/>
  <c r="U22" i="42"/>
  <c r="V22" i="42"/>
  <c r="W22" i="42"/>
  <c r="X22" i="42"/>
  <c r="Y22" i="42"/>
  <c r="Z22" i="42"/>
  <c r="AA22" i="42"/>
  <c r="T23" i="42"/>
  <c r="U23" i="42"/>
  <c r="V23" i="42"/>
  <c r="W23" i="42"/>
  <c r="X23" i="42"/>
  <c r="Y23" i="42"/>
  <c r="Z23" i="42"/>
  <c r="AA23" i="42"/>
  <c r="AB23" i="42"/>
  <c r="T24" i="42"/>
  <c r="U24" i="42"/>
  <c r="V24" i="42"/>
  <c r="W24" i="42"/>
  <c r="X24" i="42"/>
  <c r="Y24" i="42"/>
  <c r="Z24" i="42"/>
  <c r="AA24" i="42"/>
  <c r="AB24" i="42"/>
  <c r="T25" i="42"/>
  <c r="U25" i="42"/>
  <c r="V25" i="42"/>
  <c r="W25" i="42"/>
  <c r="X25" i="42"/>
  <c r="Y25" i="42"/>
  <c r="Z25" i="42"/>
  <c r="AA25" i="42"/>
  <c r="AB25" i="42"/>
  <c r="T26" i="42"/>
  <c r="A30" i="34"/>
  <c r="A32" i="28"/>
  <c r="U26" i="42"/>
  <c r="V26" i="42"/>
  <c r="W26" i="42"/>
  <c r="X26" i="42"/>
  <c r="Y26" i="42"/>
  <c r="Z26" i="42"/>
  <c r="AA26" i="42"/>
  <c r="AB26" i="42"/>
  <c r="T27" i="42"/>
  <c r="U27" i="42"/>
  <c r="V27" i="42"/>
  <c r="W27" i="42"/>
  <c r="X27" i="42"/>
  <c r="Y27" i="42"/>
  <c r="Z27" i="42"/>
  <c r="AA27" i="42"/>
  <c r="AB27" i="42"/>
  <c r="T28" i="42"/>
  <c r="U28" i="42"/>
  <c r="V28" i="42"/>
  <c r="W28" i="42"/>
  <c r="X28" i="42"/>
  <c r="Y28" i="42"/>
  <c r="Z28" i="42"/>
  <c r="AA28" i="42"/>
  <c r="AB28" i="42"/>
  <c r="T29" i="42"/>
  <c r="U29" i="42"/>
  <c r="V29" i="42"/>
  <c r="W29" i="42"/>
  <c r="X29" i="42"/>
  <c r="Y29" i="42"/>
  <c r="Z29" i="42"/>
  <c r="AA29" i="42"/>
  <c r="AB29" i="42"/>
  <c r="T30" i="42"/>
  <c r="U30" i="42"/>
  <c r="V30" i="42"/>
  <c r="W30" i="42"/>
  <c r="X30" i="42"/>
  <c r="Y30" i="42"/>
  <c r="Z30" i="42"/>
  <c r="AA30" i="42"/>
  <c r="AB30" i="42"/>
  <c r="T31" i="42"/>
  <c r="U31" i="42"/>
  <c r="V31" i="42"/>
  <c r="W31" i="42"/>
  <c r="X31" i="42"/>
  <c r="Y31" i="42"/>
  <c r="Z31" i="42"/>
  <c r="AA31" i="42"/>
  <c r="AB31" i="42"/>
  <c r="T32" i="42"/>
  <c r="U32" i="42"/>
  <c r="V32" i="42"/>
  <c r="W32" i="42"/>
  <c r="X32" i="42"/>
  <c r="Y32" i="42"/>
  <c r="Z32" i="42"/>
  <c r="AA32" i="42"/>
  <c r="AB32" i="42"/>
  <c r="T33" i="42"/>
  <c r="U33" i="42"/>
  <c r="V33" i="42"/>
  <c r="W33" i="42"/>
  <c r="X33" i="42"/>
  <c r="Y33" i="42"/>
  <c r="Z33" i="42"/>
  <c r="AA33" i="42"/>
  <c r="AB33" i="42"/>
  <c r="T34" i="42"/>
  <c r="A38" i="34"/>
  <c r="A40" i="28"/>
  <c r="U34" i="42"/>
  <c r="V34" i="42"/>
  <c r="W34" i="42"/>
  <c r="X34" i="42"/>
  <c r="Y34" i="42"/>
  <c r="Z34" i="42"/>
  <c r="AA34" i="42"/>
  <c r="AB34" i="42"/>
  <c r="T35" i="42"/>
  <c r="U35" i="42"/>
  <c r="V35" i="42"/>
  <c r="W35" i="42"/>
  <c r="X35" i="42"/>
  <c r="Y35" i="42"/>
  <c r="Z35" i="42"/>
  <c r="AA35" i="42"/>
  <c r="AB35" i="42"/>
  <c r="T36" i="42"/>
  <c r="U36" i="42"/>
  <c r="V36" i="42"/>
  <c r="W36" i="42"/>
  <c r="X36" i="42"/>
  <c r="Y36" i="42"/>
  <c r="Z36" i="42"/>
  <c r="AA36" i="42"/>
  <c r="AB36" i="42"/>
  <c r="T37" i="42"/>
  <c r="U37" i="42"/>
  <c r="V37" i="42"/>
  <c r="W37" i="42"/>
  <c r="X37" i="42"/>
  <c r="Y37" i="42"/>
  <c r="Z37" i="42"/>
  <c r="AA37" i="42"/>
  <c r="AB37" i="42"/>
  <c r="T38" i="42"/>
  <c r="U38" i="42"/>
  <c r="V38" i="42"/>
  <c r="W38" i="42"/>
  <c r="X38" i="42"/>
  <c r="Y38" i="42"/>
  <c r="Z38" i="42"/>
  <c r="AA38" i="42"/>
  <c r="AB38" i="42"/>
  <c r="T39" i="42"/>
  <c r="U39" i="42"/>
  <c r="V39" i="42"/>
  <c r="W39" i="42"/>
  <c r="X39" i="42"/>
  <c r="Y39" i="42"/>
  <c r="Z39" i="42"/>
  <c r="AA39" i="42"/>
  <c r="AB39" i="42"/>
  <c r="T40" i="42"/>
  <c r="U40" i="42"/>
  <c r="V40" i="42"/>
  <c r="W40" i="42"/>
  <c r="X40" i="42"/>
  <c r="Y40" i="42"/>
  <c r="Z40" i="42"/>
  <c r="AA40" i="42"/>
  <c r="AB40" i="42"/>
  <c r="T41" i="42"/>
  <c r="U41" i="42"/>
  <c r="V41" i="42"/>
  <c r="W41" i="42"/>
  <c r="X41" i="42"/>
  <c r="Y41" i="42"/>
  <c r="Z41" i="42"/>
  <c r="AA41" i="42"/>
  <c r="AB41" i="42"/>
  <c r="T42" i="42"/>
  <c r="A46" i="34"/>
  <c r="A48" i="28"/>
  <c r="U42" i="42"/>
  <c r="V42" i="42"/>
  <c r="W42" i="42"/>
  <c r="X42" i="42"/>
  <c r="Y42" i="42"/>
  <c r="Z42" i="42"/>
  <c r="AA42" i="42"/>
  <c r="AB42" i="42"/>
  <c r="T43" i="42"/>
  <c r="A47" i="34"/>
  <c r="A49" i="28"/>
  <c r="U43" i="42"/>
  <c r="V43" i="42"/>
  <c r="W43" i="42"/>
  <c r="X43" i="42"/>
  <c r="Y43" i="42"/>
  <c r="Z43" i="42"/>
  <c r="AA43" i="42"/>
  <c r="AB43" i="42"/>
  <c r="T44" i="42"/>
  <c r="A48" i="34"/>
  <c r="A50" i="28"/>
  <c r="U44" i="42"/>
  <c r="V44" i="42"/>
  <c r="W44" i="42"/>
  <c r="X44" i="42"/>
  <c r="Y44" i="42"/>
  <c r="Z44" i="42"/>
  <c r="AA44" i="42"/>
  <c r="AB44" i="42"/>
  <c r="T45" i="42"/>
  <c r="A49" i="34"/>
  <c r="A51" i="28"/>
  <c r="U45" i="42"/>
  <c r="V45" i="42"/>
  <c r="W45" i="42"/>
  <c r="X45" i="42"/>
  <c r="Y45" i="42"/>
  <c r="Z45" i="42"/>
  <c r="AA45" i="42"/>
  <c r="AB45" i="42"/>
  <c r="T46" i="42"/>
  <c r="A50" i="34"/>
  <c r="A52" i="28"/>
  <c r="U46" i="42"/>
  <c r="V46" i="42"/>
  <c r="W46" i="42"/>
  <c r="X46" i="42"/>
  <c r="Y46" i="42"/>
  <c r="Z46" i="42"/>
  <c r="AA46" i="42"/>
  <c r="AB46" i="42"/>
  <c r="T47" i="42"/>
  <c r="A51" i="34"/>
  <c r="A53" i="28"/>
  <c r="U47" i="42"/>
  <c r="E42" i="38"/>
  <c r="V47" i="42"/>
  <c r="W47" i="42"/>
  <c r="X47" i="42"/>
  <c r="Y47" i="42"/>
  <c r="Z47" i="42"/>
  <c r="AA47" i="42"/>
  <c r="AB47" i="42"/>
  <c r="T48" i="42"/>
  <c r="A52" i="34"/>
  <c r="A54" i="28"/>
  <c r="U48" i="42"/>
  <c r="V48" i="42"/>
  <c r="W48" i="42"/>
  <c r="X48" i="42"/>
  <c r="Y48" i="42"/>
  <c r="Z48" i="42"/>
  <c r="AA48" i="42"/>
  <c r="AB48" i="42"/>
  <c r="T49" i="42"/>
  <c r="A53" i="34"/>
  <c r="A55" i="28"/>
  <c r="U49" i="42"/>
  <c r="V49" i="42"/>
  <c r="W49" i="42"/>
  <c r="X49" i="42"/>
  <c r="Y49" i="42"/>
  <c r="Z49" i="42"/>
  <c r="AA49" i="42"/>
  <c r="AB49" i="42"/>
  <c r="T50" i="42"/>
  <c r="A54" i="34"/>
  <c r="A56" i="28"/>
  <c r="U50" i="42"/>
  <c r="V50" i="42"/>
  <c r="W50" i="42"/>
  <c r="X50" i="42"/>
  <c r="Y50" i="42"/>
  <c r="Z50" i="42"/>
  <c r="AA50" i="42"/>
  <c r="AB50" i="42"/>
  <c r="T51" i="42"/>
  <c r="A55" i="34"/>
  <c r="A57" i="28"/>
  <c r="U51" i="42"/>
  <c r="V51" i="42"/>
  <c r="W51" i="42"/>
  <c r="X51" i="42"/>
  <c r="Y51" i="42"/>
  <c r="Z51" i="42"/>
  <c r="AA51" i="42"/>
  <c r="AB51" i="42"/>
  <c r="T52" i="42"/>
  <c r="A56" i="34"/>
  <c r="A58" i="28"/>
  <c r="U52" i="42"/>
  <c r="V52" i="42"/>
  <c r="W52" i="42"/>
  <c r="X52" i="42"/>
  <c r="Y52" i="42"/>
  <c r="Z52" i="42"/>
  <c r="AA52" i="42"/>
  <c r="AB52" i="42"/>
  <c r="T53" i="42"/>
  <c r="A57" i="34"/>
  <c r="A59" i="28"/>
  <c r="U53" i="42"/>
  <c r="V53" i="42"/>
  <c r="W53" i="42"/>
  <c r="X53" i="42"/>
  <c r="Y53" i="42"/>
  <c r="Z53" i="42"/>
  <c r="AA53" i="42"/>
  <c r="AB53" i="42"/>
  <c r="T54" i="42"/>
  <c r="A58" i="34"/>
  <c r="A60" i="28"/>
  <c r="U54" i="42"/>
  <c r="V54" i="42"/>
  <c r="W54" i="42"/>
  <c r="X54" i="42"/>
  <c r="Y54" i="42"/>
  <c r="Z54" i="42"/>
  <c r="AA54" i="42"/>
  <c r="AB54" i="42"/>
  <c r="T55" i="42"/>
  <c r="A59" i="34"/>
  <c r="A61" i="28"/>
  <c r="U55" i="42"/>
  <c r="G13" i="38"/>
  <c r="V55" i="42"/>
  <c r="W55" i="42"/>
  <c r="X55" i="42"/>
  <c r="Y55" i="42"/>
  <c r="Z55" i="42"/>
  <c r="AA55" i="42"/>
  <c r="AB55" i="42"/>
  <c r="T56" i="42"/>
  <c r="A60" i="34"/>
  <c r="A62" i="28"/>
  <c r="U56" i="42"/>
  <c r="V56" i="42"/>
  <c r="W56" i="42"/>
  <c r="X56" i="42"/>
  <c r="Y56" i="42"/>
  <c r="Z56" i="42"/>
  <c r="AA56" i="42"/>
  <c r="AB56" i="42"/>
  <c r="T57" i="42"/>
  <c r="A61" i="34"/>
  <c r="A63" i="28"/>
  <c r="U57" i="42"/>
  <c r="V57" i="42"/>
  <c r="W57" i="42"/>
  <c r="X57" i="42"/>
  <c r="Y57" i="42"/>
  <c r="Z57" i="42"/>
  <c r="AA57" i="42"/>
  <c r="AB57" i="42"/>
  <c r="T58" i="42"/>
  <c r="A62" i="34"/>
  <c r="A64" i="28"/>
  <c r="U58" i="42"/>
  <c r="V58" i="42"/>
  <c r="W58" i="42"/>
  <c r="X58" i="42"/>
  <c r="Y58" i="42"/>
  <c r="Z58" i="42"/>
  <c r="AA58" i="42"/>
  <c r="AB58" i="42"/>
  <c r="T59" i="42"/>
  <c r="A63" i="34"/>
  <c r="A65" i="28"/>
  <c r="U59" i="42"/>
  <c r="V59" i="42"/>
  <c r="W59" i="42"/>
  <c r="X59" i="42"/>
  <c r="Y59" i="42"/>
  <c r="Z59" i="42"/>
  <c r="AA59" i="42"/>
  <c r="AB59" i="42"/>
  <c r="T60" i="42"/>
  <c r="A64" i="34"/>
  <c r="A66" i="28"/>
  <c r="U60" i="42"/>
  <c r="V60" i="42"/>
  <c r="W60" i="42"/>
  <c r="X60" i="42"/>
  <c r="Y60" i="42"/>
  <c r="Z60" i="42"/>
  <c r="AA60" i="42"/>
  <c r="AB60" i="42"/>
  <c r="T61" i="42"/>
  <c r="A65" i="34"/>
  <c r="A67" i="28"/>
  <c r="U61" i="42"/>
  <c r="V61" i="42"/>
  <c r="W61" i="42"/>
  <c r="X61" i="42"/>
  <c r="Y61" i="42"/>
  <c r="Z61" i="42"/>
  <c r="AA61" i="42"/>
  <c r="AB61" i="42"/>
  <c r="T62" i="42"/>
  <c r="A66" i="34"/>
  <c r="A68" i="28"/>
  <c r="U62" i="42"/>
  <c r="V62" i="42"/>
  <c r="W62" i="42"/>
  <c r="X62" i="42"/>
  <c r="Y62" i="42"/>
  <c r="Z62" i="42"/>
  <c r="AA62" i="42"/>
  <c r="AB62" i="42"/>
  <c r="T63" i="42"/>
  <c r="A67" i="34"/>
  <c r="A69" i="28"/>
  <c r="U63" i="42"/>
  <c r="E11" i="38"/>
  <c r="V63" i="42"/>
  <c r="W63" i="42"/>
  <c r="X63" i="42"/>
  <c r="Y63" i="42"/>
  <c r="Z63" i="42"/>
  <c r="AA63" i="42"/>
  <c r="AB63" i="42"/>
  <c r="T64" i="42"/>
  <c r="A68" i="34"/>
  <c r="A70" i="28"/>
  <c r="U64" i="42"/>
  <c r="V64" i="42"/>
  <c r="W64" i="42"/>
  <c r="X64" i="42"/>
  <c r="Y64" i="42"/>
  <c r="Z64" i="42"/>
  <c r="AA64" i="42"/>
  <c r="AB64" i="42"/>
  <c r="T65" i="42"/>
  <c r="A69" i="34"/>
  <c r="A71" i="28"/>
  <c r="U65" i="42"/>
  <c r="V65" i="42"/>
  <c r="W65" i="42"/>
  <c r="X65" i="42"/>
  <c r="Y65" i="42"/>
  <c r="Z65" i="42"/>
  <c r="AA65" i="42"/>
  <c r="AB65" i="42"/>
  <c r="T66" i="42"/>
  <c r="A70" i="34"/>
  <c r="A72" i="28"/>
  <c r="U66" i="42"/>
  <c r="V66" i="42"/>
  <c r="W66" i="42"/>
  <c r="X66" i="42"/>
  <c r="Y66" i="42"/>
  <c r="Z66" i="42"/>
  <c r="AA66" i="42"/>
  <c r="AB66" i="42"/>
  <c r="T67" i="42"/>
  <c r="A71" i="34"/>
  <c r="A73" i="28"/>
  <c r="U67" i="42"/>
  <c r="V67" i="42"/>
  <c r="W67" i="42"/>
  <c r="X67" i="42"/>
  <c r="Y67" i="42"/>
  <c r="Z67" i="42"/>
  <c r="AA67" i="42"/>
  <c r="AB67" i="42"/>
  <c r="T68" i="42"/>
  <c r="A72" i="34"/>
  <c r="A74" i="28"/>
  <c r="U68" i="42"/>
  <c r="V68" i="42"/>
  <c r="W68" i="42"/>
  <c r="X68" i="42"/>
  <c r="Y68" i="42"/>
  <c r="Z68" i="42"/>
  <c r="AA68" i="42"/>
  <c r="AB68" i="42"/>
  <c r="T69" i="42"/>
  <c r="A73" i="34"/>
  <c r="A75" i="28"/>
  <c r="U69" i="42"/>
  <c r="V69" i="42"/>
  <c r="W69" i="42"/>
  <c r="X69" i="42"/>
  <c r="Y69" i="42"/>
  <c r="Z69" i="42"/>
  <c r="AA69" i="42"/>
  <c r="AB69" i="42"/>
  <c r="T70" i="42"/>
  <c r="A74" i="34"/>
  <c r="A76" i="28"/>
  <c r="U70" i="42"/>
  <c r="V70" i="42"/>
  <c r="W70" i="42"/>
  <c r="X70" i="42"/>
  <c r="Y70" i="42"/>
  <c r="Z70" i="42"/>
  <c r="AA70" i="42"/>
  <c r="AB70" i="42"/>
  <c r="T71" i="42"/>
  <c r="A75" i="34"/>
  <c r="A77" i="28"/>
  <c r="U71" i="42"/>
  <c r="C28" i="38"/>
  <c r="V71" i="42"/>
  <c r="W71" i="42"/>
  <c r="X71" i="42"/>
  <c r="Y71" i="42"/>
  <c r="Z71" i="42"/>
  <c r="AA71" i="42"/>
  <c r="AB71" i="42"/>
  <c r="T72" i="42"/>
  <c r="A76" i="34"/>
  <c r="A78" i="28"/>
  <c r="U72" i="42"/>
  <c r="V72" i="42"/>
  <c r="W72" i="42"/>
  <c r="X72" i="42"/>
  <c r="Y72" i="42"/>
  <c r="Z72" i="42"/>
  <c r="AA72" i="42"/>
  <c r="AB72" i="42"/>
  <c r="T73" i="42"/>
  <c r="A77" i="34"/>
  <c r="A79" i="28"/>
  <c r="U73" i="42"/>
  <c r="V73" i="42"/>
  <c r="W73" i="42"/>
  <c r="X73" i="42"/>
  <c r="Y73" i="42"/>
  <c r="Z73" i="42"/>
  <c r="AA73" i="42"/>
  <c r="AB73" i="42"/>
  <c r="AB2" i="42"/>
  <c r="AA2" i="42"/>
  <c r="Z2" i="42"/>
  <c r="Y2" i="42"/>
  <c r="X2" i="42"/>
  <c r="W2" i="42"/>
  <c r="U2" i="42"/>
  <c r="T2" i="42"/>
  <c r="V2" i="42"/>
  <c r="CF23" i="41"/>
  <c r="CE23" i="41"/>
  <c r="CD23" i="41"/>
  <c r="CC23" i="41"/>
  <c r="CB23" i="41"/>
  <c r="CA23" i="41"/>
  <c r="CG23" i="41"/>
  <c r="CF22" i="41"/>
  <c r="CE22" i="41"/>
  <c r="CD22" i="41"/>
  <c r="CC22" i="41"/>
  <c r="CB22" i="41"/>
  <c r="CA22" i="41"/>
  <c r="CF21" i="41"/>
  <c r="CE21" i="41"/>
  <c r="CD21" i="41"/>
  <c r="CC21" i="41"/>
  <c r="CB21" i="41"/>
  <c r="CA21" i="41"/>
  <c r="CF20" i="41"/>
  <c r="CE20" i="41"/>
  <c r="CD20" i="41"/>
  <c r="CC20" i="41"/>
  <c r="CB20" i="41"/>
  <c r="CA20" i="41"/>
  <c r="CG20" i="41"/>
  <c r="CF19" i="41"/>
  <c r="CE19" i="41"/>
  <c r="CD19" i="41"/>
  <c r="CC19" i="41"/>
  <c r="CB19" i="41"/>
  <c r="CA19" i="41"/>
  <c r="CG19" i="41"/>
  <c r="C19" i="41"/>
  <c r="CF18" i="41"/>
  <c r="CE18" i="41"/>
  <c r="CD18" i="41"/>
  <c r="CC18" i="41"/>
  <c r="CB18" i="41"/>
  <c r="CA18" i="41"/>
  <c r="C18" i="41"/>
  <c r="CF17" i="41"/>
  <c r="CE17" i="41"/>
  <c r="CD17" i="41"/>
  <c r="CC17" i="41"/>
  <c r="CB17" i="41"/>
  <c r="CA17" i="41"/>
  <c r="CF16" i="41"/>
  <c r="CE16" i="41"/>
  <c r="CD16" i="41"/>
  <c r="CC16" i="41"/>
  <c r="CB16" i="41"/>
  <c r="CA16" i="41"/>
  <c r="CG16" i="41"/>
  <c r="D16" i="41"/>
  <c r="C16" i="41"/>
  <c r="CF15" i="41"/>
  <c r="CE15" i="41"/>
  <c r="CD15" i="41"/>
  <c r="CC15" i="41"/>
  <c r="CB15" i="41"/>
  <c r="CA15" i="41"/>
  <c r="D15" i="41"/>
  <c r="C15" i="41"/>
  <c r="CF14" i="41"/>
  <c r="CE14" i="41"/>
  <c r="CD14" i="41"/>
  <c r="CC14" i="41"/>
  <c r="CB14" i="41"/>
  <c r="CA14" i="41"/>
  <c r="CG14" i="41"/>
  <c r="D14" i="41"/>
  <c r="C14" i="41"/>
  <c r="CF13" i="41"/>
  <c r="CE13" i="41"/>
  <c r="CD13" i="41"/>
  <c r="CC13" i="41"/>
  <c r="CB13" i="41"/>
  <c r="CA13" i="41"/>
  <c r="CF12" i="41"/>
  <c r="CE12" i="41"/>
  <c r="CD12" i="41"/>
  <c r="CC12" i="41"/>
  <c r="CB12" i="41"/>
  <c r="CA12" i="41"/>
  <c r="D12" i="41"/>
  <c r="C12" i="41"/>
  <c r="CF11" i="41"/>
  <c r="CE11" i="41"/>
  <c r="CD11" i="41"/>
  <c r="CC11" i="41"/>
  <c r="CB11" i="41"/>
  <c r="CA11" i="41"/>
  <c r="CG11" i="41"/>
  <c r="D11" i="41"/>
  <c r="C11" i="41"/>
  <c r="CG10" i="41"/>
  <c r="CF10" i="41"/>
  <c r="CE10" i="41"/>
  <c r="CD10" i="41"/>
  <c r="CC10" i="41"/>
  <c r="CB10" i="41"/>
  <c r="CA10" i="41"/>
  <c r="CF9" i="41"/>
  <c r="CE9" i="41"/>
  <c r="CD9" i="41"/>
  <c r="CC9" i="41"/>
  <c r="CB9" i="41"/>
  <c r="CA9" i="41"/>
  <c r="CG9" i="41"/>
  <c r="C9" i="41"/>
  <c r="CF8" i="41"/>
  <c r="CE8" i="41"/>
  <c r="CD8" i="41"/>
  <c r="CC8" i="41"/>
  <c r="CB8" i="41"/>
  <c r="CA8" i="41"/>
  <c r="C8" i="41"/>
  <c r="D8" i="41" s="1"/>
  <c r="C7" i="41"/>
  <c r="CG15" i="41"/>
  <c r="CG12" i="41"/>
  <c r="CG21" i="41"/>
  <c r="CG8" i="41"/>
  <c r="CG17" i="41"/>
  <c r="CG18" i="41"/>
  <c r="CG22" i="41"/>
  <c r="CG13" i="41"/>
  <c r="G22" i="40"/>
  <c r="H22" i="40"/>
  <c r="I22" i="40"/>
  <c r="J22" i="40"/>
  <c r="K22" i="40"/>
  <c r="CL22" i="40"/>
  <c r="CM22" i="40"/>
  <c r="CN22" i="40"/>
  <c r="CO22" i="40"/>
  <c r="CP22" i="40"/>
  <c r="G23" i="40"/>
  <c r="H23" i="40"/>
  <c r="I23" i="40"/>
  <c r="J23" i="40"/>
  <c r="K23" i="40"/>
  <c r="CL23" i="40"/>
  <c r="CM23" i="40"/>
  <c r="CN23" i="40"/>
  <c r="CO23" i="40"/>
  <c r="CP23" i="40"/>
  <c r="CP21" i="40"/>
  <c r="CO21" i="40"/>
  <c r="CN21" i="40"/>
  <c r="CM21" i="40"/>
  <c r="CL21" i="40"/>
  <c r="CP20" i="40"/>
  <c r="CO20" i="40"/>
  <c r="CN20" i="40"/>
  <c r="CM20" i="40"/>
  <c r="CL20" i="40"/>
  <c r="CP19" i="40"/>
  <c r="CO19" i="40"/>
  <c r="CN19" i="40"/>
  <c r="CM19" i="40"/>
  <c r="CL19" i="40"/>
  <c r="CP18" i="40"/>
  <c r="CO18" i="40"/>
  <c r="CN18" i="40"/>
  <c r="CM18" i="40"/>
  <c r="CL18" i="40"/>
  <c r="CP17" i="40"/>
  <c r="CO17" i="40"/>
  <c r="CN17" i="40"/>
  <c r="CM17" i="40"/>
  <c r="CL17" i="40"/>
  <c r="CP16" i="40"/>
  <c r="CO16" i="40"/>
  <c r="CN16" i="40"/>
  <c r="CM16" i="40"/>
  <c r="CL16" i="40"/>
  <c r="CP15" i="40"/>
  <c r="CO15" i="40"/>
  <c r="CN15" i="40"/>
  <c r="CM15" i="40"/>
  <c r="CL15" i="40"/>
  <c r="CP14" i="40"/>
  <c r="CO14" i="40"/>
  <c r="CN14" i="40"/>
  <c r="CM14" i="40"/>
  <c r="CL14" i="40"/>
  <c r="CP13" i="40"/>
  <c r="CO13" i="40"/>
  <c r="CN13" i="40"/>
  <c r="CM13" i="40"/>
  <c r="CL13" i="40"/>
  <c r="CP12" i="40"/>
  <c r="CO12" i="40"/>
  <c r="CN12" i="40"/>
  <c r="CM12" i="40"/>
  <c r="CL12" i="40"/>
  <c r="CP11" i="40"/>
  <c r="CO11" i="40"/>
  <c r="CN11" i="40"/>
  <c r="CM11" i="40"/>
  <c r="CL11" i="40"/>
  <c r="CP10" i="40"/>
  <c r="CO10" i="40"/>
  <c r="CN10" i="40"/>
  <c r="CM10" i="40"/>
  <c r="CL10" i="40"/>
  <c r="K21" i="40"/>
  <c r="J21" i="40"/>
  <c r="I21" i="40"/>
  <c r="H21" i="40"/>
  <c r="G21" i="40"/>
  <c r="K20" i="40"/>
  <c r="J20" i="40"/>
  <c r="I20" i="40"/>
  <c r="H20" i="40"/>
  <c r="G20" i="40"/>
  <c r="K19" i="40"/>
  <c r="J19" i="40"/>
  <c r="I19" i="40"/>
  <c r="H19" i="40"/>
  <c r="G19" i="40"/>
  <c r="K18" i="40"/>
  <c r="J18" i="40"/>
  <c r="I18" i="40"/>
  <c r="H18" i="40"/>
  <c r="G18" i="40"/>
  <c r="K17" i="40"/>
  <c r="J17" i="40"/>
  <c r="I17" i="40"/>
  <c r="H17" i="40"/>
  <c r="G17" i="40"/>
  <c r="K16" i="40"/>
  <c r="J16" i="40"/>
  <c r="I16" i="40"/>
  <c r="H16" i="40"/>
  <c r="G16" i="40"/>
  <c r="K15" i="40"/>
  <c r="J15" i="40"/>
  <c r="I15" i="40"/>
  <c r="H15" i="40"/>
  <c r="G15" i="40"/>
  <c r="K14" i="40"/>
  <c r="J14" i="40"/>
  <c r="I14" i="40"/>
  <c r="H14" i="40"/>
  <c r="G14" i="40"/>
  <c r="K13" i="40"/>
  <c r="J13" i="40"/>
  <c r="I13" i="40"/>
  <c r="H13" i="40"/>
  <c r="G13" i="40"/>
  <c r="K12" i="40"/>
  <c r="J12" i="40"/>
  <c r="I12" i="40"/>
  <c r="H12" i="40"/>
  <c r="G12" i="40"/>
  <c r="K11" i="40"/>
  <c r="J11" i="40"/>
  <c r="M11" i="40" s="1"/>
  <c r="I11" i="40"/>
  <c r="H11" i="40"/>
  <c r="G11" i="40"/>
  <c r="K10" i="40"/>
  <c r="J10" i="40"/>
  <c r="I10" i="40"/>
  <c r="H10" i="40"/>
  <c r="G10" i="40"/>
  <c r="B40" i="28"/>
  <c r="N40" i="28"/>
  <c r="O40" i="28"/>
  <c r="A39" i="34"/>
  <c r="A41" i="28"/>
  <c r="B41" i="28"/>
  <c r="N41" i="28"/>
  <c r="O41" i="28"/>
  <c r="B42" i="28"/>
  <c r="N42" i="28"/>
  <c r="O42" i="28"/>
  <c r="B43" i="28"/>
  <c r="N43" i="28"/>
  <c r="O43" i="28"/>
  <c r="B44" i="28"/>
  <c r="N44" i="28"/>
  <c r="O44" i="28"/>
  <c r="A43" i="34"/>
  <c r="A45" i="28"/>
  <c r="B45" i="28"/>
  <c r="N45" i="28"/>
  <c r="O45" i="28"/>
  <c r="B46" i="28"/>
  <c r="N46" i="28"/>
  <c r="O46" i="28"/>
  <c r="B47" i="28"/>
  <c r="N47" i="28"/>
  <c r="O47" i="28"/>
  <c r="B48" i="28"/>
  <c r="N48" i="28"/>
  <c r="O48" i="28"/>
  <c r="A40" i="34"/>
  <c r="A42" i="28"/>
  <c r="A41" i="34"/>
  <c r="A43" i="28"/>
  <c r="A42" i="34"/>
  <c r="A44" i="28"/>
  <c r="A44" i="34"/>
  <c r="A46" i="28"/>
  <c r="A45" i="34"/>
  <c r="A47" i="28"/>
  <c r="B30" i="28"/>
  <c r="N30" i="28"/>
  <c r="O30" i="28"/>
  <c r="B31" i="28"/>
  <c r="N31" i="28"/>
  <c r="O31" i="28"/>
  <c r="B32" i="28"/>
  <c r="N32" i="28"/>
  <c r="O32" i="28"/>
  <c r="B33" i="28"/>
  <c r="N33" i="28"/>
  <c r="O33" i="28"/>
  <c r="B34" i="28"/>
  <c r="N34" i="28"/>
  <c r="O34" i="28"/>
  <c r="B35" i="28"/>
  <c r="N35" i="28"/>
  <c r="O35" i="28"/>
  <c r="B36" i="28"/>
  <c r="N36" i="28"/>
  <c r="O36" i="28"/>
  <c r="B37" i="28"/>
  <c r="N37" i="28"/>
  <c r="O37" i="28"/>
  <c r="B38" i="28"/>
  <c r="N38" i="28"/>
  <c r="O38" i="28"/>
  <c r="B39" i="28"/>
  <c r="N39" i="28"/>
  <c r="O39" i="28"/>
  <c r="A28" i="34"/>
  <c r="A30" i="28"/>
  <c r="A29" i="34"/>
  <c r="A31" i="28"/>
  <c r="A31" i="34"/>
  <c r="A33" i="28"/>
  <c r="A32" i="34"/>
  <c r="A34" i="28"/>
  <c r="A33" i="34"/>
  <c r="A35" i="28"/>
  <c r="A34" i="34"/>
  <c r="A36" i="28"/>
  <c r="A35" i="34"/>
  <c r="A37" i="28"/>
  <c r="A36" i="34"/>
  <c r="A38" i="28"/>
  <c r="A37" i="34"/>
  <c r="A39" i="28"/>
  <c r="B18" i="28"/>
  <c r="O18" i="28"/>
  <c r="O19" i="28"/>
  <c r="B20" i="28"/>
  <c r="N20" i="28"/>
  <c r="O20" i="28"/>
  <c r="B21" i="28"/>
  <c r="N21" i="28"/>
  <c r="O21" i="28"/>
  <c r="B22" i="28"/>
  <c r="N22" i="28"/>
  <c r="O22" i="28"/>
  <c r="B23" i="28"/>
  <c r="N23" i="28"/>
  <c r="O23" i="28"/>
  <c r="B24" i="28"/>
  <c r="N24" i="28"/>
  <c r="O24" i="28"/>
  <c r="B25" i="28"/>
  <c r="N25" i="28"/>
  <c r="O25" i="28"/>
  <c r="B26" i="28"/>
  <c r="N26" i="28"/>
  <c r="O26" i="28"/>
  <c r="B27" i="28"/>
  <c r="N27" i="28"/>
  <c r="O27" i="28"/>
  <c r="B28" i="28"/>
  <c r="N28" i="28"/>
  <c r="O28" i="28"/>
  <c r="B29" i="28"/>
  <c r="N29" i="28"/>
  <c r="O29" i="28"/>
  <c r="N18" i="28"/>
  <c r="B19" i="28"/>
  <c r="N19" i="28"/>
  <c r="A16" i="34"/>
  <c r="A18" i="28"/>
  <c r="A17" i="34"/>
  <c r="A19" i="28"/>
  <c r="A18" i="34"/>
  <c r="A20" i="28"/>
  <c r="A19" i="34"/>
  <c r="A21" i="28"/>
  <c r="A20" i="34"/>
  <c r="A22" i="28"/>
  <c r="A21" i="34"/>
  <c r="A23" i="28"/>
  <c r="A22" i="34"/>
  <c r="A24" i="28"/>
  <c r="A23" i="34"/>
  <c r="A25" i="28"/>
  <c r="A24" i="34"/>
  <c r="A26" i="28"/>
  <c r="A25" i="34"/>
  <c r="A27" i="28"/>
  <c r="A26" i="34"/>
  <c r="A28" i="28"/>
  <c r="A27" i="34"/>
  <c r="A29" i="28"/>
  <c r="M28" i="37"/>
  <c r="G43" i="38"/>
  <c r="E17" i="38"/>
  <c r="F37" i="38"/>
  <c r="F11" i="38"/>
  <c r="F7" i="38"/>
  <c r="D32" i="38"/>
  <c r="F22" i="38"/>
  <c r="I23" i="38"/>
  <c r="G7" i="38"/>
  <c r="C43" i="38"/>
  <c r="H41" i="38"/>
  <c r="D33" i="38"/>
  <c r="D22" i="38"/>
  <c r="E18" i="38"/>
  <c r="E12" i="38"/>
  <c r="H7" i="38"/>
  <c r="G41" i="38"/>
  <c r="D37" i="38"/>
  <c r="D31" i="38"/>
  <c r="D28" i="38"/>
  <c r="H22" i="38"/>
  <c r="H16" i="38"/>
  <c r="F18" i="38"/>
  <c r="F12" i="38"/>
  <c r="E6" i="38"/>
  <c r="E8" i="38"/>
  <c r="H42" i="38"/>
  <c r="F41" i="38"/>
  <c r="C32" i="38"/>
  <c r="E32" i="38"/>
  <c r="D26" i="38"/>
  <c r="F21" i="38"/>
  <c r="I22" i="38"/>
  <c r="E16" i="38"/>
  <c r="D17" i="38"/>
  <c r="G12" i="38"/>
  <c r="F6" i="38"/>
  <c r="F8" i="38"/>
  <c r="I43" i="38"/>
  <c r="G42" i="38"/>
  <c r="E41" i="38"/>
  <c r="E36" i="38"/>
  <c r="D36" i="38"/>
  <c r="C33" i="38"/>
  <c r="E33" i="38"/>
  <c r="G21" i="38"/>
  <c r="E23" i="38"/>
  <c r="G18" i="38"/>
  <c r="F16" i="38"/>
  <c r="D18" i="38"/>
  <c r="K18" i="38"/>
  <c r="E13" i="38"/>
  <c r="G6" i="38"/>
  <c r="G8" i="38"/>
  <c r="H43" i="38"/>
  <c r="F42" i="38"/>
  <c r="C41" i="38"/>
  <c r="F36" i="38"/>
  <c r="C31" i="38"/>
  <c r="E31" i="38"/>
  <c r="H21" i="38"/>
  <c r="F23" i="38"/>
  <c r="C17" i="38"/>
  <c r="G16" i="38"/>
  <c r="L16" i="38"/>
  <c r="D16" i="38"/>
  <c r="K16" i="38"/>
  <c r="F13" i="38"/>
  <c r="H6" i="38"/>
  <c r="H8" i="38"/>
  <c r="N9" i="28"/>
  <c r="O9" i="28"/>
  <c r="N10" i="28"/>
  <c r="O10" i="28"/>
  <c r="N11" i="28"/>
  <c r="O11" i="28"/>
  <c r="N12" i="28"/>
  <c r="O12" i="28"/>
  <c r="N13" i="28"/>
  <c r="O13" i="28"/>
  <c r="N14" i="28"/>
  <c r="O14" i="28"/>
  <c r="N15" i="28"/>
  <c r="O15" i="28"/>
  <c r="N16" i="28"/>
  <c r="O16" i="28"/>
  <c r="N17" i="28"/>
  <c r="O17" i="28"/>
  <c r="F8" i="28"/>
  <c r="G8" i="28"/>
  <c r="D8" i="28"/>
  <c r="C8" i="28"/>
  <c r="O8" i="28"/>
  <c r="N8" i="28"/>
  <c r="B8" i="28"/>
  <c r="A7" i="34"/>
  <c r="A9" i="28"/>
  <c r="A8" i="34"/>
  <c r="A10" i="28"/>
  <c r="A9" i="34"/>
  <c r="A10" i="34"/>
  <c r="A12" i="28"/>
  <c r="A11" i="34"/>
  <c r="A12" i="34"/>
  <c r="A13" i="34"/>
  <c r="A14" i="34"/>
  <c r="A15" i="34"/>
  <c r="A17" i="28"/>
  <c r="A6" i="34"/>
  <c r="A8" i="28"/>
  <c r="N16" i="38"/>
  <c r="M16" i="38"/>
  <c r="L18" i="38"/>
  <c r="N18" i="38"/>
  <c r="M18" i="38"/>
  <c r="G36" i="38"/>
  <c r="E28" i="38"/>
  <c r="B3" i="26"/>
  <c r="B9" i="28"/>
  <c r="B10" i="28"/>
  <c r="B11" i="28"/>
  <c r="B12" i="28"/>
  <c r="B13" i="28"/>
  <c r="B14" i="28"/>
  <c r="B15" i="28"/>
  <c r="B16" i="28"/>
  <c r="B17" i="28"/>
  <c r="A11" i="28"/>
  <c r="A13" i="28"/>
  <c r="A14" i="28"/>
  <c r="A15" i="28"/>
  <c r="A16" i="28"/>
  <c r="C3" i="26"/>
  <c r="B13" i="26"/>
  <c r="D109" i="26"/>
  <c r="B9" i="26"/>
  <c r="CT45" i="26"/>
  <c r="B8" i="26"/>
  <c r="D24" i="26"/>
  <c r="K8" i="40"/>
  <c r="K9" i="40"/>
  <c r="M50" i="26"/>
  <c r="BL49" i="26"/>
  <c r="AX28" i="26"/>
  <c r="BU32" i="26"/>
  <c r="AL33" i="26"/>
  <c r="CH19" i="26"/>
  <c r="BJ25" i="26"/>
  <c r="H22" i="26"/>
  <c r="CR25" i="26"/>
  <c r="AE28" i="26"/>
  <c r="AW31" i="26"/>
  <c r="AG25" i="26"/>
  <c r="J19" i="26"/>
  <c r="AW32" i="26"/>
  <c r="S30" i="26"/>
  <c r="AA29" i="26"/>
  <c r="M27" i="26"/>
  <c r="AC20" i="26"/>
  <c r="AX20" i="26"/>
  <c r="CV21" i="26"/>
  <c r="CP33" i="26"/>
  <c r="BW30" i="26"/>
  <c r="X27" i="26"/>
  <c r="R28" i="26"/>
  <c r="AX34" i="26"/>
  <c r="AL21" i="26"/>
  <c r="AE24" i="26"/>
  <c r="CJ29" i="26"/>
  <c r="BV19" i="26"/>
  <c r="AT19" i="26"/>
  <c r="BH33" i="26"/>
  <c r="CD24" i="26"/>
  <c r="AP32" i="26"/>
  <c r="S29" i="26"/>
  <c r="I32" i="26"/>
  <c r="CR30" i="26"/>
  <c r="BP28" i="26"/>
  <c r="CW20" i="26"/>
  <c r="I28" i="26"/>
  <c r="AU19" i="26"/>
  <c r="M28" i="26"/>
  <c r="BT26" i="26"/>
  <c r="CB27" i="26"/>
  <c r="CY34" i="26"/>
  <c r="CD25" i="26"/>
  <c r="BE28" i="26"/>
  <c r="BJ28" i="26"/>
  <c r="BC23" i="26"/>
  <c r="CV29" i="26"/>
  <c r="BS26" i="26"/>
  <c r="BA26" i="26"/>
  <c r="AI25" i="26"/>
  <c r="CI21" i="26"/>
  <c r="CP21" i="26"/>
  <c r="AR33" i="26"/>
  <c r="AY21" i="26"/>
  <c r="AO26" i="26"/>
  <c r="G24" i="26"/>
  <c r="CQ27" i="26"/>
  <c r="BR28" i="26"/>
  <c r="BI30" i="26"/>
  <c r="H25" i="26"/>
  <c r="CO31" i="26"/>
  <c r="CW29" i="26"/>
  <c r="AJ33" i="26"/>
  <c r="P30" i="26"/>
  <c r="AC23" i="26"/>
  <c r="CG28" i="26"/>
  <c r="AG28" i="26"/>
  <c r="AA27" i="26"/>
  <c r="AG21" i="26"/>
  <c r="AM27" i="26"/>
  <c r="CJ33" i="26"/>
  <c r="CV31" i="26"/>
  <c r="AZ24" i="26"/>
  <c r="AE22" i="26"/>
  <c r="AX24" i="26"/>
  <c r="P27" i="26"/>
  <c r="CR20" i="26"/>
  <c r="CH24" i="26"/>
  <c r="CU26" i="26"/>
  <c r="G23" i="26"/>
  <c r="CM30" i="26"/>
  <c r="BI34" i="26"/>
  <c r="CK23" i="26"/>
  <c r="BB19" i="26"/>
  <c r="Y34" i="26"/>
  <c r="BQ31" i="26"/>
  <c r="I29" i="26"/>
  <c r="BE26" i="26"/>
  <c r="AN22" i="26"/>
  <c r="AM19" i="26"/>
  <c r="L33" i="26"/>
  <c r="AV32" i="26"/>
  <c r="T31" i="26"/>
  <c r="CN29" i="26"/>
  <c r="AZ25" i="26"/>
  <c r="O24" i="26"/>
  <c r="M21" i="26"/>
  <c r="CM21" i="26"/>
  <c r="BN22" i="26"/>
  <c r="CY20" i="26"/>
  <c r="BR27" i="26"/>
  <c r="N25" i="26"/>
  <c r="AX22" i="26"/>
  <c r="AW21" i="26"/>
  <c r="BU26" i="26"/>
  <c r="CR23" i="26"/>
  <c r="BL28" i="26"/>
  <c r="AR25" i="26"/>
  <c r="AP20" i="26"/>
  <c r="N26" i="26"/>
  <c r="CX20" i="26"/>
  <c r="AQ24" i="26"/>
  <c r="O22" i="26"/>
  <c r="AR19" i="26"/>
  <c r="J33" i="26"/>
  <c r="AN28" i="26"/>
  <c r="CG20" i="26"/>
  <c r="CM27" i="26"/>
  <c r="CG23" i="26"/>
  <c r="BV22" i="26"/>
  <c r="AM29" i="26"/>
  <c r="Y27" i="26"/>
  <c r="BU22" i="26"/>
  <c r="AS21" i="26"/>
  <c r="CT27" i="26"/>
  <c r="CP24" i="26"/>
  <c r="N22" i="26"/>
  <c r="CH20" i="26"/>
  <c r="X21" i="26"/>
  <c r="CQ25" i="26"/>
  <c r="K22" i="26"/>
  <c r="AY20" i="26"/>
  <c r="U34" i="26"/>
  <c r="CS28" i="26"/>
  <c r="F34" i="26"/>
  <c r="AN23" i="26"/>
  <c r="AS30" i="26"/>
  <c r="AU20" i="26"/>
  <c r="BK26" i="26"/>
  <c r="BH24" i="26"/>
  <c r="J22" i="26"/>
  <c r="CD20" i="26"/>
  <c r="O29" i="26"/>
  <c r="CO26" i="26"/>
  <c r="BF24" i="26"/>
  <c r="AZ23" i="26"/>
  <c r="CC20" i="26"/>
  <c r="BB28" i="26"/>
  <c r="AX27" i="26"/>
  <c r="BJ26" i="26"/>
  <c r="BR24" i="26"/>
  <c r="BN23" i="26"/>
  <c r="BZ22" i="26"/>
  <c r="BN21" i="26"/>
  <c r="V20" i="26"/>
  <c r="CJ21" i="26"/>
  <c r="BH20" i="26"/>
  <c r="BW26" i="26"/>
  <c r="AU25" i="26"/>
  <c r="S24" i="26"/>
  <c r="CE22" i="26"/>
  <c r="BC21" i="26"/>
  <c r="CT24" i="26"/>
  <c r="CJ26" i="26"/>
  <c r="BF19" i="26"/>
  <c r="L29" i="26"/>
  <c r="BW31" i="26"/>
  <c r="N29" i="26"/>
  <c r="CC19" i="26"/>
  <c r="AC30" i="26"/>
  <c r="BE19" i="26"/>
  <c r="AH29" i="26"/>
  <c r="M34" i="26"/>
  <c r="BV33" i="26"/>
  <c r="BD20" i="26"/>
  <c r="AL28" i="26"/>
  <c r="AH27" i="26"/>
  <c r="AT26" i="26"/>
  <c r="BB24" i="26"/>
  <c r="AX23" i="26"/>
  <c r="AL22" i="26"/>
  <c r="AH21" i="26"/>
  <c r="F20" i="26"/>
  <c r="BT21" i="26"/>
  <c r="AR20" i="26"/>
  <c r="BG26" i="26"/>
  <c r="CU24" i="26"/>
  <c r="BS23" i="26"/>
  <c r="AQ22" i="26"/>
  <c r="G21" i="26"/>
  <c r="T27" i="26"/>
  <c r="F29" i="26"/>
  <c r="M23" i="26"/>
  <c r="BH30" i="26"/>
  <c r="AM33" i="26"/>
  <c r="BE31" i="26"/>
  <c r="CV30" i="26"/>
  <c r="CN30" i="26"/>
  <c r="AL30" i="26"/>
  <c r="CH32" i="26"/>
  <c r="CW34" i="26"/>
  <c r="BO19" i="26"/>
  <c r="BV27" i="26"/>
  <c r="BZ26" i="26"/>
  <c r="CT25" i="26"/>
  <c r="R25" i="26"/>
  <c r="AP23" i="26"/>
  <c r="BJ22" i="26"/>
  <c r="AX21" i="26"/>
  <c r="AL20" i="26"/>
  <c r="L22" i="26"/>
  <c r="H21" i="26"/>
  <c r="BO28" i="26"/>
  <c r="AA26" i="26"/>
  <c r="AE25" i="26"/>
  <c r="K24" i="26"/>
  <c r="CM22" i="26"/>
  <c r="CA21" i="26"/>
  <c r="AA20" i="26"/>
  <c r="AR21" i="26"/>
  <c r="CA32" i="26"/>
  <c r="AG19" i="26"/>
  <c r="AB30" i="26"/>
  <c r="BD31" i="26"/>
  <c r="CK31" i="26"/>
  <c r="AP33" i="26"/>
  <c r="CF19" i="26"/>
  <c r="G32" i="26"/>
  <c r="AS32" i="26"/>
  <c r="CU29" i="26"/>
  <c r="AG33" i="26"/>
  <c r="AE32" i="26"/>
  <c r="G31" i="26"/>
  <c r="F22" i="26"/>
  <c r="AD20" i="26"/>
  <c r="AR22" i="26"/>
  <c r="AV21" i="26"/>
  <c r="BP20" i="26"/>
  <c r="BG28" i="26"/>
  <c r="BK27" i="26"/>
  <c r="CE26" i="26"/>
  <c r="G25" i="26"/>
  <c r="AA24" i="26"/>
  <c r="AU23" i="26"/>
  <c r="AY22" i="26"/>
  <c r="BS21" i="26"/>
  <c r="CM20" i="26"/>
  <c r="AF24" i="26"/>
  <c r="U27" i="26"/>
  <c r="BS30" i="26"/>
  <c r="BB32" i="26"/>
  <c r="AI34" i="26"/>
  <c r="AF22" i="26"/>
  <c r="CU27" i="26"/>
  <c r="BX30" i="26"/>
  <c r="V34" i="26"/>
  <c r="G28" i="26"/>
  <c r="CV32" i="26"/>
  <c r="BG19" i="26"/>
  <c r="CY31" i="26"/>
  <c r="CT19" i="26"/>
  <c r="AU32" i="26"/>
  <c r="K34" i="26"/>
  <c r="BO29" i="26"/>
  <c r="AZ34" i="26"/>
  <c r="BW33" i="26"/>
  <c r="AX31" i="26"/>
  <c r="CL19" i="26"/>
  <c r="AF31" i="26"/>
  <c r="AQ20" i="26"/>
  <c r="AW26" i="26"/>
  <c r="F23" i="26"/>
  <c r="Y29" i="26"/>
  <c r="AN31" i="26"/>
  <c r="R33" i="26"/>
  <c r="CE19" i="26"/>
  <c r="AD29" i="26"/>
  <c r="BP26" i="26"/>
  <c r="AJ32" i="26"/>
  <c r="CF34" i="26"/>
  <c r="BB30" i="26"/>
  <c r="BK33" i="26"/>
  <c r="AD32" i="26"/>
  <c r="BI32" i="26"/>
  <c r="AN19" i="26"/>
  <c r="BN19" i="26"/>
  <c r="E32" i="26"/>
  <c r="BX19" i="26"/>
  <c r="CE31" i="26"/>
  <c r="CN19" i="26"/>
  <c r="K33" i="26"/>
  <c r="BY24" i="26"/>
  <c r="BF21" i="26"/>
  <c r="BZ20" i="26"/>
  <c r="BX22" i="26"/>
  <c r="CR21" i="26"/>
  <c r="P21" i="26"/>
  <c r="K28" i="26"/>
  <c r="AE27" i="26"/>
  <c r="AI26" i="26"/>
  <c r="BC25" i="26"/>
  <c r="BW24" i="26"/>
  <c r="CA23" i="26"/>
  <c r="CU22" i="26"/>
  <c r="W21" i="26"/>
  <c r="AI20" i="26"/>
  <c r="CI26" i="26"/>
  <c r="CF25" i="26"/>
  <c r="AQ29" i="26"/>
  <c r="AY31" i="26"/>
  <c r="BE33" i="26"/>
  <c r="Q25" i="26"/>
  <c r="CB29" i="26"/>
  <c r="E28" i="26"/>
  <c r="BG32" i="26"/>
  <c r="T19" i="26"/>
  <c r="AM31" i="26"/>
  <c r="CE33" i="26"/>
  <c r="CS29" i="26"/>
  <c r="X33" i="26"/>
  <c r="BV29" i="26"/>
  <c r="X20" i="26"/>
  <c r="V32" i="26"/>
  <c r="P19" i="26"/>
  <c r="F32" i="26"/>
  <c r="AW29" i="26"/>
  <c r="AH33" i="26"/>
  <c r="AJ26" i="26"/>
  <c r="BT31" i="26"/>
  <c r="BC32" i="26"/>
  <c r="CF26" i="26"/>
  <c r="CU25" i="26"/>
  <c r="AB24" i="26"/>
  <c r="AQ23" i="26"/>
  <c r="AW22" i="26"/>
  <c r="AT21" i="26"/>
  <c r="AS20" i="26"/>
  <c r="G29" i="26"/>
  <c r="G8" i="40"/>
  <c r="AT27" i="26"/>
  <c r="BI26" i="26"/>
  <c r="BX25" i="26"/>
  <c r="CL24" i="26"/>
  <c r="E24" i="26"/>
  <c r="T23" i="26"/>
  <c r="W22" i="26"/>
  <c r="Q20" i="26"/>
  <c r="AD28" i="26"/>
  <c r="BN27" i="26"/>
  <c r="CX26" i="26"/>
  <c r="AL26" i="26"/>
  <c r="BV25" i="26"/>
  <c r="J25" i="26"/>
  <c r="CD23" i="26"/>
  <c r="R23" i="26"/>
  <c r="BB22" i="26"/>
  <c r="CL21" i="26"/>
  <c r="Z21" i="26"/>
  <c r="BJ20" i="26"/>
  <c r="CN22" i="26"/>
  <c r="BL21" i="26"/>
  <c r="CV20" i="26"/>
  <c r="AJ20" i="26"/>
  <c r="AQ28" i="26"/>
  <c r="CA27" i="26"/>
  <c r="O27" i="26"/>
  <c r="AY26" i="26"/>
  <c r="W25" i="26"/>
  <c r="BG24" i="26"/>
  <c r="CQ23" i="26"/>
  <c r="AE23" i="26"/>
  <c r="BO22" i="26"/>
  <c r="CY21" i="26"/>
  <c r="AM21" i="26"/>
  <c r="CQ22" i="26"/>
  <c r="BA27" i="26"/>
  <c r="BY23" i="26"/>
  <c r="BF28" i="26"/>
  <c r="AM30" i="26"/>
  <c r="CA31" i="26"/>
  <c r="AF33" i="26"/>
  <c r="S19" i="26"/>
  <c r="BM26" i="26"/>
  <c r="AV29" i="26"/>
  <c r="CX30" i="26"/>
  <c r="CA30" i="26"/>
  <c r="CU32" i="26"/>
  <c r="CX34" i="26"/>
  <c r="T32" i="26"/>
  <c r="BK34" i="26"/>
  <c r="CN32" i="26"/>
  <c r="AB23" i="26"/>
  <c r="BF31" i="26"/>
  <c r="BL33" i="26"/>
  <c r="BT28" i="26"/>
  <c r="CT29" i="26"/>
  <c r="BO32" i="26"/>
  <c r="BD19" i="26"/>
  <c r="S31" i="26"/>
  <c r="AW33" i="26"/>
  <c r="BO31" i="26"/>
  <c r="BQ21" i="26"/>
  <c r="BY34" i="26"/>
  <c r="CR28" i="26"/>
  <c r="BW32" i="26"/>
  <c r="CY24" i="26"/>
  <c r="Q24" i="26"/>
  <c r="AF23" i="26"/>
  <c r="AK22" i="26"/>
  <c r="AF20" i="26"/>
  <c r="CU28" i="26"/>
  <c r="U28" i="26"/>
  <c r="AJ27" i="26"/>
  <c r="AX26" i="26"/>
  <c r="BM25" i="26"/>
  <c r="CB24" i="26"/>
  <c r="I23" i="26"/>
  <c r="I22" i="26"/>
  <c r="F21" i="26"/>
  <c r="E20" i="26"/>
  <c r="V28" i="26"/>
  <c r="BF27" i="26"/>
  <c r="CP26" i="26"/>
  <c r="BN25" i="26"/>
  <c r="CX24" i="26"/>
  <c r="AL24" i="26"/>
  <c r="BV23" i="26"/>
  <c r="J23" i="26"/>
  <c r="AT22" i="26"/>
  <c r="CD21" i="26"/>
  <c r="BB20" i="26"/>
  <c r="CF22" i="26"/>
  <c r="T22" i="26"/>
  <c r="BD21" i="26"/>
  <c r="CN20" i="26"/>
  <c r="AB20" i="26"/>
  <c r="AI28" i="26"/>
  <c r="G27" i="26"/>
  <c r="G9" i="40"/>
  <c r="AQ26" i="26"/>
  <c r="CA25" i="26"/>
  <c r="O25" i="26"/>
  <c r="AY24" i="26"/>
  <c r="CI23" i="26"/>
  <c r="BG22" i="26"/>
  <c r="CQ21" i="26"/>
  <c r="AE21" i="26"/>
  <c r="BG20" i="26"/>
  <c r="BI23" i="26"/>
  <c r="CH27" i="26"/>
  <c r="AY25" i="26"/>
  <c r="BC30" i="26"/>
  <c r="O32" i="26"/>
  <c r="AQ33" i="26"/>
  <c r="BS34" i="26"/>
  <c r="AZ21" i="26"/>
  <c r="CT26" i="26"/>
  <c r="BL29" i="26"/>
  <c r="H31" i="26"/>
  <c r="S33" i="26"/>
  <c r="AP19" i="26"/>
  <c r="CL29" i="26"/>
  <c r="AM32" i="26"/>
  <c r="CH34" i="26"/>
  <c r="BU33" i="26"/>
  <c r="CC31" i="26"/>
  <c r="CI33" i="26"/>
  <c r="AP29" i="26"/>
  <c r="CQ33" i="26"/>
  <c r="AD30" i="26"/>
  <c r="AV33" i="26"/>
  <c r="AH19" i="26"/>
  <c r="BT33" i="26"/>
  <c r="BR32" i="26"/>
  <c r="BU28" i="26"/>
  <c r="K32" i="26"/>
  <c r="CV34" i="26"/>
  <c r="AX29" i="26"/>
  <c r="AI33" i="26"/>
  <c r="AC21" i="26"/>
  <c r="P26" i="26"/>
  <c r="E29" i="26"/>
  <c r="K25" i="26"/>
  <c r="CJ27" i="26"/>
  <c r="BW29" i="26"/>
  <c r="CW30" i="26"/>
  <c r="G34" i="26"/>
  <c r="CS19" i="26"/>
  <c r="BN20" i="26"/>
  <c r="CP25" i="26"/>
  <c r="BQ28" i="26"/>
  <c r="L30" i="26"/>
  <c r="AA31" i="26"/>
  <c r="S32" i="26"/>
  <c r="CC33" i="26"/>
  <c r="BM19" i="26"/>
  <c r="BQ26" i="26"/>
  <c r="K31" i="26"/>
  <c r="CE32" i="26"/>
  <c r="AS34" i="26"/>
  <c r="BF33" i="26"/>
  <c r="T28" i="26"/>
  <c r="AO31" i="26"/>
  <c r="CY32" i="26"/>
  <c r="BO34" i="26"/>
  <c r="J24" i="26"/>
  <c r="AU31" i="26"/>
  <c r="AG29" i="26"/>
  <c r="BL31" i="26"/>
  <c r="Y33" i="26"/>
  <c r="CM34" i="26"/>
  <c r="CW25" i="26"/>
  <c r="CP30" i="26"/>
  <c r="BQ32" i="26"/>
  <c r="L19" i="26"/>
  <c r="AB19" i="26"/>
  <c r="BT27" i="26"/>
  <c r="AE31" i="26"/>
  <c r="CP32" i="26"/>
  <c r="BG34" i="26"/>
  <c r="CK21" i="26"/>
  <c r="AI32" i="26"/>
  <c r="AQ19" i="26"/>
  <c r="CQ32" i="26"/>
  <c r="Q33" i="26"/>
  <c r="AA34" i="26"/>
  <c r="Q19" i="26"/>
  <c r="BR30" i="26"/>
  <c r="BA34" i="26"/>
  <c r="CY26" i="26"/>
  <c r="R31" i="26"/>
  <c r="CG32" i="26"/>
  <c r="CK20" i="26"/>
  <c r="AE30" i="26"/>
  <c r="AB32" i="26"/>
  <c r="CK33" i="26"/>
  <c r="AZ19" i="26"/>
  <c r="BX34" i="26"/>
  <c r="BM24" i="26"/>
  <c r="BA32" i="26"/>
  <c r="N34" i="26"/>
  <c r="AA19" i="26"/>
  <c r="CD29" i="26"/>
  <c r="CQ31" i="26"/>
  <c r="CT33" i="26"/>
  <c r="K20" i="26"/>
  <c r="CE25" i="26"/>
  <c r="CI28" i="26"/>
  <c r="AR24" i="26"/>
  <c r="BG29" i="26"/>
  <c r="CI30" i="26"/>
  <c r="CL31" i="26"/>
  <c r="CO32" i="26"/>
  <c r="CR33" i="26"/>
  <c r="CU34" i="26"/>
  <c r="H19" i="26"/>
  <c r="AJ28" i="26"/>
  <c r="CR29" i="26"/>
  <c r="P31" i="26"/>
  <c r="CE29" i="26"/>
  <c r="CR31" i="26"/>
  <c r="BG33" i="26"/>
  <c r="CD19" i="26"/>
  <c r="CH30" i="26"/>
  <c r="BH32" i="26"/>
  <c r="W34" i="26"/>
  <c r="R19" i="26"/>
  <c r="AY19" i="26"/>
  <c r="CW26" i="26"/>
  <c r="Q31" i="26"/>
  <c r="AU34" i="26"/>
  <c r="Y31" i="26"/>
  <c r="CM19" i="26"/>
  <c r="AM28" i="26"/>
  <c r="AP31" i="26"/>
  <c r="H33" i="26"/>
  <c r="BR34" i="26"/>
  <c r="BK30" i="26"/>
  <c r="AT32" i="26"/>
  <c r="L34" i="26"/>
  <c r="AF19" i="26"/>
  <c r="BP19" i="26"/>
  <c r="AH26" i="26"/>
  <c r="CY30" i="26"/>
  <c r="AK34" i="26"/>
  <c r="N30" i="26"/>
  <c r="N32" i="26"/>
  <c r="BZ34" i="26"/>
  <c r="J44" i="26"/>
  <c r="BQ42" i="26"/>
  <c r="BZ52" i="26"/>
  <c r="E50" i="26"/>
  <c r="BY47" i="26"/>
  <c r="AH49" i="26"/>
  <c r="AQ46" i="26"/>
  <c r="BW46" i="26"/>
  <c r="CL50" i="26"/>
  <c r="J49" i="26"/>
  <c r="E48" i="26"/>
  <c r="AK48" i="26"/>
  <c r="O42" i="26"/>
  <c r="BV51" i="26"/>
  <c r="CN51" i="26"/>
  <c r="AD50" i="26"/>
  <c r="AS50" i="26"/>
  <c r="F44" i="26"/>
  <c r="AK53" i="26"/>
  <c r="BM42" i="26"/>
  <c r="BU52" i="26"/>
  <c r="Q51" i="26"/>
  <c r="L52" i="26"/>
  <c r="CC45" i="26"/>
  <c r="AG42" i="26"/>
  <c r="AP44" i="26"/>
  <c r="BB53" i="26"/>
  <c r="CS51" i="26"/>
  <c r="CR52" i="26"/>
  <c r="BJ47" i="26"/>
  <c r="AI46" i="26"/>
  <c r="G49" i="26"/>
  <c r="CM45" i="26"/>
  <c r="CW47" i="26"/>
  <c r="BJ44" i="26"/>
  <c r="BJ53" i="26"/>
  <c r="CP44" i="26"/>
  <c r="BB43" i="26"/>
  <c r="AE51" i="26"/>
  <c r="G40" i="26"/>
  <c r="F53" i="26"/>
  <c r="CQ48" i="26"/>
  <c r="AH51" i="26"/>
  <c r="AR50" i="26"/>
  <c r="Z49" i="26"/>
  <c r="V50" i="26"/>
  <c r="AR48" i="26"/>
  <c r="BH45" i="26"/>
  <c r="CJ47" i="26"/>
  <c r="BN49" i="26"/>
  <c r="BC50" i="26"/>
  <c r="CV52" i="26"/>
  <c r="H40" i="26"/>
  <c r="BI49" i="26"/>
  <c r="AP48" i="26"/>
  <c r="BM43" i="26"/>
  <c r="V47" i="26"/>
  <c r="BR50" i="26"/>
  <c r="AB45" i="26"/>
  <c r="BI52" i="26"/>
  <c r="BP48" i="26"/>
  <c r="CU46" i="26"/>
  <c r="BF42" i="26"/>
  <c r="BR43" i="26"/>
  <c r="AE49" i="26"/>
  <c r="BY48" i="26"/>
  <c r="CE52" i="26"/>
  <c r="BP50" i="26"/>
  <c r="AR42" i="26"/>
  <c r="CF41" i="26"/>
  <c r="Q53" i="26"/>
  <c r="CA51" i="26"/>
  <c r="BR45" i="26"/>
  <c r="CU50" i="26"/>
  <c r="BK50" i="26"/>
  <c r="H52" i="26"/>
  <c r="Y53" i="26"/>
  <c r="I49" i="26"/>
  <c r="BJ50" i="26"/>
  <c r="BQ53" i="26"/>
  <c r="N49" i="26"/>
  <c r="CA52" i="26"/>
  <c r="AG45" i="26"/>
  <c r="CJ42" i="26"/>
  <c r="BZ39" i="26"/>
  <c r="AS43" i="26"/>
  <c r="AE50" i="26"/>
  <c r="T43" i="26"/>
  <c r="CG50" i="26"/>
  <c r="AM43" i="26"/>
  <c r="CO44" i="26"/>
  <c r="BL52" i="26"/>
  <c r="AW53" i="26"/>
  <c r="AS48" i="26"/>
  <c r="CR39" i="26"/>
  <c r="J47" i="26"/>
  <c r="BO40" i="26"/>
  <c r="AL52" i="26"/>
  <c r="D43" i="26"/>
  <c r="AE44" i="26"/>
  <c r="CK53" i="26"/>
  <c r="Q45" i="26"/>
  <c r="BI53" i="26"/>
  <c r="AP39" i="26"/>
  <c r="AO44" i="26"/>
  <c r="BT49" i="26"/>
  <c r="D47" i="26"/>
  <c r="BD46" i="26"/>
  <c r="BW51" i="26"/>
  <c r="BZ49" i="26"/>
  <c r="AF41" i="26"/>
  <c r="I50" i="26"/>
  <c r="AU45" i="26"/>
  <c r="D41" i="26"/>
  <c r="X52" i="26"/>
  <c r="BM38" i="26"/>
  <c r="BT40" i="26"/>
  <c r="AS46" i="26"/>
  <c r="AJ52" i="26"/>
  <c r="BX53" i="26"/>
  <c r="AA38" i="26"/>
  <c r="M48" i="26"/>
  <c r="P52" i="26"/>
  <c r="BH50" i="26"/>
  <c r="AO38" i="26"/>
  <c r="CN47" i="26"/>
  <c r="AS49" i="26"/>
  <c r="AH44" i="26"/>
  <c r="CB44" i="26"/>
  <c r="AR51" i="26"/>
  <c r="AC53" i="26"/>
  <c r="AP51" i="26"/>
  <c r="F39" i="26"/>
  <c r="BK44" i="26"/>
  <c r="BQ50" i="26"/>
  <c r="AJ53" i="26"/>
  <c r="AI53" i="26"/>
  <c r="BX51" i="26"/>
  <c r="CL41" i="26"/>
  <c r="AM49" i="26"/>
  <c r="CL53" i="26"/>
  <c r="BX47" i="26"/>
  <c r="P48" i="26"/>
  <c r="O43" i="26"/>
  <c r="AB51" i="26"/>
  <c r="CQ52" i="26"/>
  <c r="BG44" i="26"/>
  <c r="BI50" i="26"/>
  <c r="CD39" i="26"/>
  <c r="BV48" i="26"/>
  <c r="CO52" i="26"/>
  <c r="BZ44" i="26"/>
  <c r="BE38" i="26"/>
  <c r="W46" i="26"/>
  <c r="CK49" i="26"/>
  <c r="BV44" i="26"/>
  <c r="BH48" i="26"/>
  <c r="AA45" i="26"/>
  <c r="CC51" i="26"/>
  <c r="BA38" i="26"/>
  <c r="AW44" i="26"/>
  <c r="AG49" i="26"/>
  <c r="AZ51" i="26"/>
  <c r="CL39" i="26"/>
  <c r="R49" i="26"/>
  <c r="AL45" i="26"/>
  <c r="P51" i="26"/>
  <c r="BS43" i="26"/>
  <c r="T38" i="26"/>
  <c r="AK46" i="26"/>
  <c r="T52" i="26"/>
  <c r="CI49" i="26"/>
  <c r="BO38" i="26"/>
  <c r="CE51" i="26"/>
  <c r="CL48" i="26"/>
  <c r="CL42" i="26"/>
  <c r="CJ52" i="26"/>
  <c r="AL44" i="26"/>
  <c r="CY52" i="26"/>
  <c r="BG45" i="26"/>
  <c r="AD40" i="26"/>
  <c r="CT51" i="26"/>
  <c r="AX49" i="26"/>
  <c r="Q44" i="26"/>
  <c r="BQ40" i="26"/>
  <c r="CS52" i="26"/>
  <c r="BT41" i="26"/>
  <c r="BA53" i="26"/>
  <c r="BK49" i="26"/>
  <c r="CI43" i="26"/>
  <c r="U53" i="26"/>
  <c r="O51" i="26"/>
  <c r="AJ48" i="26"/>
  <c r="AZ38" i="26"/>
  <c r="CY51" i="26"/>
  <c r="CR49" i="26"/>
  <c r="CU45" i="26"/>
  <c r="U40" i="26"/>
  <c r="S53" i="26"/>
  <c r="BS50" i="26"/>
  <c r="AH43" i="26"/>
  <c r="CT53" i="26"/>
  <c r="CG52" i="26"/>
  <c r="H51" i="26"/>
  <c r="BJ49" i="26"/>
  <c r="CF47" i="26"/>
  <c r="AR45" i="26"/>
  <c r="CO40" i="26"/>
  <c r="U49" i="26"/>
  <c r="CN43" i="26"/>
  <c r="AV53" i="26"/>
  <c r="AR49" i="26"/>
  <c r="CW43" i="26"/>
  <c r="CA53" i="26"/>
  <c r="CQ43" i="26"/>
  <c r="BO43" i="26"/>
  <c r="AE38" i="26"/>
  <c r="CY38" i="26"/>
  <c r="Q40" i="26"/>
  <c r="N41" i="26"/>
  <c r="AA42" i="26"/>
  <c r="AC44" i="26"/>
  <c r="AH45" i="26"/>
  <c r="AE46" i="26"/>
  <c r="AR47" i="26"/>
  <c r="CB38" i="26"/>
  <c r="CO39" i="26"/>
  <c r="CT40" i="26"/>
  <c r="CT38" i="26"/>
  <c r="CI39" i="26"/>
  <c r="CV40" i="26"/>
  <c r="F42" i="26"/>
  <c r="CX42" i="26"/>
  <c r="P44" i="26"/>
  <c r="E45" i="26"/>
  <c r="CD46" i="26"/>
  <c r="BK47" i="26"/>
  <c r="AO39" i="26"/>
  <c r="CE40" i="26"/>
  <c r="M42" i="26"/>
  <c r="AE43" i="26"/>
  <c r="AX44" i="26"/>
  <c r="BX46" i="26"/>
  <c r="CH47" i="26"/>
  <c r="BO48" i="26"/>
  <c r="Q38" i="26"/>
  <c r="BF39" i="26"/>
  <c r="CI40" i="26"/>
  <c r="AB42" i="26"/>
  <c r="BB44" i="26"/>
  <c r="BT45" i="26"/>
  <c r="CM46" i="26"/>
  <c r="CK47" i="26"/>
  <c r="BZ48" i="26"/>
  <c r="BO49" i="26"/>
  <c r="AV50" i="26"/>
  <c r="Z52" i="26"/>
  <c r="F38" i="26"/>
  <c r="T39" i="26"/>
  <c r="AG40" i="26"/>
  <c r="V41" i="26"/>
  <c r="AI42" i="26"/>
  <c r="AN43" i="26"/>
  <c r="AX45" i="26"/>
  <c r="AM46" i="26"/>
  <c r="AZ47" i="26"/>
  <c r="E39" i="26"/>
  <c r="CW39" i="26"/>
  <c r="O41" i="26"/>
  <c r="CY41" i="26"/>
  <c r="L40" i="26"/>
  <c r="I41" i="26"/>
  <c r="V42" i="26"/>
  <c r="K43" i="26"/>
  <c r="X44" i="26"/>
  <c r="M45" i="26"/>
  <c r="J46" i="26"/>
  <c r="L38" i="26"/>
  <c r="BN39" i="26"/>
  <c r="CQ40" i="26"/>
  <c r="X42" i="26"/>
  <c r="BA43" i="26"/>
  <c r="BH44" i="26"/>
  <c r="BP45" i="26"/>
  <c r="CP47" i="26"/>
  <c r="BW48" i="26"/>
  <c r="AQ38" i="26"/>
  <c r="BT39" i="26"/>
  <c r="CW40" i="26"/>
  <c r="AW42" i="26"/>
  <c r="BE43" i="26"/>
  <c r="CP45" i="26"/>
  <c r="CW46" i="26"/>
  <c r="CS47" i="26"/>
  <c r="CP48" i="26"/>
  <c r="BW49" i="26"/>
  <c r="BD50" i="26"/>
  <c r="BA51" i="26"/>
  <c r="O53" i="26"/>
  <c r="CQ53" i="26"/>
  <c r="BQ38" i="26"/>
  <c r="BU39" i="26"/>
  <c r="BY40" i="26"/>
  <c r="CB41" i="26"/>
  <c r="BT42" i="26"/>
  <c r="AR44" i="26"/>
  <c r="AE45" i="26"/>
  <c r="Q46" i="26"/>
  <c r="CX46" i="26"/>
  <c r="CD47" i="26"/>
  <c r="AU48" i="26"/>
  <c r="L49" i="26"/>
  <c r="AO50" i="26"/>
  <c r="F51" i="26"/>
  <c r="BR51" i="26"/>
  <c r="AI52" i="26"/>
  <c r="CU52" i="26"/>
  <c r="BL53" i="26"/>
  <c r="AG38" i="26"/>
  <c r="AM40" i="26"/>
  <c r="AQ41" i="26"/>
  <c r="AO42" i="26"/>
  <c r="AB43" i="26"/>
  <c r="N44" i="26"/>
  <c r="CU44" i="26"/>
  <c r="CH45" i="26"/>
  <c r="BF47" i="26"/>
  <c r="X48" i="26"/>
  <c r="CJ48" i="26"/>
  <c r="I38" i="26"/>
  <c r="AB39" i="26"/>
  <c r="AO40" i="26"/>
  <c r="AT41" i="26"/>
  <c r="BD43" i="26"/>
  <c r="AS44" i="26"/>
  <c r="BF45" i="26"/>
  <c r="BK46" i="26"/>
  <c r="G38" i="26"/>
  <c r="U39" i="26"/>
  <c r="J40" i="26"/>
  <c r="R38" i="26"/>
  <c r="O39" i="26"/>
  <c r="AB40" i="26"/>
  <c r="Q41" i="26"/>
  <c r="AD42" i="26"/>
  <c r="AI43" i="26"/>
  <c r="AF44" i="26"/>
  <c r="R46" i="26"/>
  <c r="CT46" i="26"/>
  <c r="AK38" i="26"/>
  <c r="CB39" i="26"/>
  <c r="J41" i="26"/>
  <c r="AS42" i="26"/>
  <c r="BK43" i="26"/>
  <c r="CK45" i="26"/>
  <c r="I47" i="26"/>
  <c r="CX47" i="26"/>
  <c r="CM48" i="26"/>
  <c r="BB38" i="26"/>
  <c r="CE39" i="26"/>
  <c r="AA41" i="26"/>
  <c r="BP43" i="26"/>
  <c r="CH44" i="26"/>
  <c r="E46" i="26"/>
  <c r="M47" i="26"/>
  <c r="N48" i="26"/>
  <c r="CX48" i="26"/>
  <c r="CE49" i="26"/>
  <c r="BI51" i="26"/>
  <c r="AP52" i="26"/>
  <c r="AE53" i="26"/>
  <c r="CY53" i="26"/>
  <c r="CE38" i="26"/>
  <c r="CH39" i="26"/>
  <c r="CJ40" i="26"/>
  <c r="CD42" i="26"/>
  <c r="BQ43" i="26"/>
  <c r="BC44" i="26"/>
  <c r="AO45" i="26"/>
  <c r="AB46" i="26"/>
  <c r="N47" i="26"/>
  <c r="CL47" i="26"/>
  <c r="T49" i="26"/>
  <c r="CF49" i="26"/>
  <c r="AW50" i="26"/>
  <c r="N51" i="26"/>
  <c r="BZ51" i="26"/>
  <c r="AQ52" i="26"/>
  <c r="H53" i="26"/>
  <c r="AS38" i="26"/>
  <c r="AW39" i="26"/>
  <c r="BA40" i="26"/>
  <c r="BD41" i="26"/>
  <c r="AZ42" i="26"/>
  <c r="AL43" i="26"/>
  <c r="Y44" i="26"/>
  <c r="CR45" i="26"/>
  <c r="CE46" i="26"/>
  <c r="BO47" i="26"/>
  <c r="W38" i="26"/>
  <c r="AZ39" i="26"/>
  <c r="AW40" i="26"/>
  <c r="BJ41" i="26"/>
  <c r="BL43" i="26"/>
  <c r="BQ44" i="26"/>
  <c r="BN45" i="26"/>
  <c r="CA46" i="26"/>
  <c r="P38" i="26"/>
  <c r="AC39" i="26"/>
  <c r="AH40" i="26"/>
  <c r="AH38" i="26"/>
  <c r="W39" i="26"/>
  <c r="AJ40" i="26"/>
  <c r="AO41" i="26"/>
  <c r="AL42" i="26"/>
  <c r="AY43" i="26"/>
  <c r="AN44" i="26"/>
  <c r="Z46" i="26"/>
  <c r="G47" i="26"/>
  <c r="BJ38" i="26"/>
  <c r="CM39" i="26"/>
  <c r="U41" i="26"/>
  <c r="BN42" i="26"/>
  <c r="BV43" i="26"/>
  <c r="L46" i="26"/>
  <c r="S47" i="26"/>
  <c r="K48" i="26"/>
  <c r="H49" i="26"/>
  <c r="BP38" i="26"/>
  <c r="CS39" i="26"/>
  <c r="AZ41" i="26"/>
  <c r="BZ43" i="26"/>
  <c r="H45" i="26"/>
  <c r="P46" i="26"/>
  <c r="X47" i="26"/>
  <c r="AD48" i="26"/>
  <c r="K49" i="26"/>
  <c r="CM49" i="26"/>
  <c r="BQ51" i="26"/>
  <c r="AX52" i="26"/>
  <c r="AU53" i="26"/>
  <c r="D45" i="26"/>
  <c r="CP38" i="26"/>
  <c r="CT39" i="26"/>
  <c r="CX40" i="26"/>
  <c r="CO42" i="26"/>
  <c r="CA43" i="26"/>
  <c r="BN44" i="26"/>
  <c r="AZ45" i="26"/>
  <c r="AL46" i="26"/>
  <c r="Y47" i="26"/>
  <c r="CT47" i="26"/>
  <c r="AB49" i="26"/>
  <c r="CN49" i="26"/>
  <c r="BE50" i="26"/>
  <c r="V51" i="26"/>
  <c r="CH51" i="26"/>
  <c r="AY52" i="26"/>
  <c r="P53" i="26"/>
  <c r="BG38" i="26"/>
  <c r="BJ39" i="26"/>
  <c r="BL40" i="26"/>
  <c r="BP41" i="26"/>
  <c r="BK42" i="26"/>
  <c r="AW43" i="26"/>
  <c r="AI44" i="26"/>
  <c r="H46" i="26"/>
  <c r="CO46" i="26"/>
  <c r="BW47" i="26"/>
  <c r="AN48" i="26"/>
  <c r="E49" i="26"/>
  <c r="AI38" i="26"/>
  <c r="AL39" i="26"/>
  <c r="AM38" i="26"/>
  <c r="BP39" i="26"/>
  <c r="BE40" i="26"/>
  <c r="BR41" i="26"/>
  <c r="BW42" i="26"/>
  <c r="BT43" i="26"/>
  <c r="CG44" i="26"/>
  <c r="CI46" i="26"/>
  <c r="AN38" i="26"/>
  <c r="AK39" i="26"/>
  <c r="AX40" i="26"/>
  <c r="AM41" i="26"/>
  <c r="AP38" i="26"/>
  <c r="AU39" i="26"/>
  <c r="BE41" i="26"/>
  <c r="AT42" i="26"/>
  <c r="BG43" i="26"/>
  <c r="BL44" i="26"/>
  <c r="BA45" i="26"/>
  <c r="AH46" i="26"/>
  <c r="W47" i="26"/>
  <c r="F40" i="26"/>
  <c r="AV41" i="26"/>
  <c r="BY42" i="26"/>
  <c r="CG43" i="26"/>
  <c r="CY44" i="26"/>
  <c r="V46" i="26"/>
  <c r="AD47" i="26"/>
  <c r="P49" i="26"/>
  <c r="CC38" i="26"/>
  <c r="W40" i="26"/>
  <c r="BN41" i="26"/>
  <c r="CC42" i="26"/>
  <c r="CV43" i="26"/>
  <c r="S45" i="26"/>
  <c r="AS47" i="26"/>
  <c r="AL48" i="26"/>
  <c r="S49" i="26"/>
  <c r="H50" i="26"/>
  <c r="CR50" i="26"/>
  <c r="BY51" i="26"/>
  <c r="BN52" i="26"/>
  <c r="I39" i="26"/>
  <c r="M40" i="26"/>
  <c r="P41" i="26"/>
  <c r="R42" i="26"/>
  <c r="E43" i="26"/>
  <c r="CL43" i="26"/>
  <c r="BX44" i="26"/>
  <c r="AW46" i="26"/>
  <c r="AI47" i="26"/>
  <c r="G48" i="26"/>
  <c r="H8" i="40"/>
  <c r="BS48" i="26"/>
  <c r="AJ49" i="26"/>
  <c r="CV49" i="26"/>
  <c r="AD51" i="26"/>
  <c r="CP51" i="26"/>
  <c r="BG52" i="26"/>
  <c r="X53" i="26"/>
  <c r="CJ53" i="26"/>
  <c r="BR38" i="26"/>
  <c r="BV39" i="26"/>
  <c r="CD41" i="26"/>
  <c r="BU42" i="26"/>
  <c r="BH43" i="26"/>
  <c r="AT44" i="26"/>
  <c r="AF45" i="26"/>
  <c r="S46" i="26"/>
  <c r="E47" i="26"/>
  <c r="AV48" i="26"/>
  <c r="M49" i="26"/>
  <c r="AT38" i="26"/>
  <c r="BK38" i="26"/>
  <c r="CF39" i="26"/>
  <c r="CS40" i="26"/>
  <c r="CH41" i="26"/>
  <c r="E44" i="26"/>
  <c r="CW44" i="26"/>
  <c r="O46" i="26"/>
  <c r="CY46" i="26"/>
  <c r="BL38" i="26"/>
  <c r="BQ39" i="26"/>
  <c r="BN40" i="26"/>
  <c r="BF38" i="26"/>
  <c r="BS39" i="26"/>
  <c r="BX40" i="26"/>
  <c r="BU41" i="26"/>
  <c r="CH42" i="26"/>
  <c r="BW43" i="26"/>
  <c r="CJ44" i="26"/>
  <c r="BF46" i="26"/>
  <c r="AU47" i="26"/>
  <c r="CW38" i="26"/>
  <c r="AS40" i="26"/>
  <c r="CG41" i="26"/>
  <c r="CT42" i="26"/>
  <c r="R44" i="26"/>
  <c r="AR46" i="26"/>
  <c r="BI47" i="26"/>
  <c r="AY48" i="26"/>
  <c r="AF49" i="26"/>
  <c r="S39" i="26"/>
  <c r="BJ40" i="26"/>
  <c r="CM41" i="26"/>
  <c r="AG44" i="26"/>
  <c r="AN45" i="26"/>
  <c r="BG46" i="26"/>
  <c r="BU47" i="26"/>
  <c r="BB48" i="26"/>
  <c r="AQ49" i="26"/>
  <c r="AF50" i="26"/>
  <c r="CW51" i="26"/>
  <c r="CL52" i="26"/>
  <c r="BS53" i="26"/>
  <c r="AD38" i="26"/>
  <c r="AH39" i="26"/>
  <c r="AL40" i="26"/>
  <c r="AP41" i="26"/>
  <c r="Z43" i="26"/>
  <c r="L44" i="26"/>
  <c r="CT44" i="26"/>
  <c r="CF45" i="26"/>
  <c r="BR46" i="26"/>
  <c r="BE47" i="26"/>
  <c r="W48" i="26"/>
  <c r="AZ49" i="26"/>
  <c r="Q50" i="26"/>
  <c r="CC50" i="26"/>
  <c r="AT51" i="26"/>
  <c r="K52" i="26"/>
  <c r="BW52" i="26"/>
  <c r="AN53" i="26"/>
  <c r="CS38" i="26"/>
  <c r="CU39" i="26"/>
  <c r="CY40" i="26"/>
  <c r="H42" i="26"/>
  <c r="CQ42" i="26"/>
  <c r="CC43" i="26"/>
  <c r="BO44" i="26"/>
  <c r="AN46" i="26"/>
  <c r="Z47" i="26"/>
  <c r="CU47" i="26"/>
  <c r="BL48" i="26"/>
  <c r="AC49" i="26"/>
  <c r="BU38" i="26"/>
  <c r="BW39" i="26"/>
  <c r="BX39" i="26"/>
  <c r="CB43" i="26"/>
  <c r="BD38" i="26"/>
  <c r="AX38" i="26"/>
  <c r="BR42" i="26"/>
  <c r="AP46" i="26"/>
  <c r="BV41" i="26"/>
  <c r="CO38" i="26"/>
  <c r="V44" i="26"/>
  <c r="AT48" i="26"/>
  <c r="CG51" i="26"/>
  <c r="S38" i="26"/>
  <c r="BK40" i="26"/>
  <c r="AK43" i="26"/>
  <c r="BV47" i="26"/>
  <c r="BH49" i="26"/>
  <c r="AL51" i="26"/>
  <c r="CM52" i="26"/>
  <c r="J39" i="26"/>
  <c r="CO41" i="26"/>
  <c r="CX43" i="26"/>
  <c r="AF48" i="26"/>
  <c r="H38" i="26"/>
  <c r="BL39" i="26"/>
  <c r="E41" i="26"/>
  <c r="I42" i="26"/>
  <c r="CR42" i="26"/>
  <c r="CD43" i="26"/>
  <c r="BC45" i="26"/>
  <c r="AO46" i="26"/>
  <c r="AA47" i="26"/>
  <c r="CV47" i="26"/>
  <c r="BM48" i="26"/>
  <c r="AD49" i="26"/>
  <c r="CP49" i="26"/>
  <c r="BG50" i="26"/>
  <c r="X51" i="26"/>
  <c r="CJ51" i="26"/>
  <c r="BA52" i="26"/>
  <c r="R53" i="26"/>
  <c r="CD53" i="26"/>
  <c r="N39" i="26"/>
  <c r="CJ41" i="26"/>
  <c r="T44" i="26"/>
  <c r="BA46" i="26"/>
  <c r="AZ48" i="26"/>
  <c r="CQ49" i="26"/>
  <c r="CT50" i="26"/>
  <c r="CV51" i="26"/>
  <c r="E53" i="26"/>
  <c r="D48" i="26"/>
  <c r="BC40" i="26"/>
  <c r="L43" i="26"/>
  <c r="AM45" i="26"/>
  <c r="BQ47" i="26"/>
  <c r="AO49" i="26"/>
  <c r="AU50" i="26"/>
  <c r="AY51" i="26"/>
  <c r="BC52" i="26"/>
  <c r="BG53" i="26"/>
  <c r="R39" i="26"/>
  <c r="CT41" i="26"/>
  <c r="AD44" i="26"/>
  <c r="BE46" i="26"/>
  <c r="BF48" i="26"/>
  <c r="CS49" i="26"/>
  <c r="CW50" i="26"/>
  <c r="F52" i="26"/>
  <c r="I53" i="26"/>
  <c r="D46" i="26"/>
  <c r="J42" i="26"/>
  <c r="CB45" i="26"/>
  <c r="CW48" i="26"/>
  <c r="CF50" i="26"/>
  <c r="AW52" i="26"/>
  <c r="D40" i="26"/>
  <c r="AJ38" i="26"/>
  <c r="BP42" i="26"/>
  <c r="AJ46" i="26"/>
  <c r="AU49" i="26"/>
  <c r="J51" i="26"/>
  <c r="BX52" i="26"/>
  <c r="CN39" i="26"/>
  <c r="U44" i="26"/>
  <c r="BT38" i="26"/>
  <c r="CD38" i="26"/>
  <c r="CP42" i="26"/>
  <c r="BV46" i="26"/>
  <c r="CU41" i="26"/>
  <c r="BB46" i="26"/>
  <c r="AT39" i="26"/>
  <c r="AQ44" i="26"/>
  <c r="BJ48" i="26"/>
  <c r="R52" i="26"/>
  <c r="AR38" i="26"/>
  <c r="AB41" i="26"/>
  <c r="AU43" i="26"/>
  <c r="CQ45" i="26"/>
  <c r="O48" i="26"/>
  <c r="BP49" i="26"/>
  <c r="BB51" i="26"/>
  <c r="AF53" i="26"/>
  <c r="X39" i="26"/>
  <c r="T42" i="26"/>
  <c r="BE44" i="26"/>
  <c r="BI46" i="26"/>
  <c r="BD48" i="26"/>
  <c r="U38" i="26"/>
  <c r="CK39" i="26"/>
  <c r="S41" i="26"/>
  <c r="U42" i="26"/>
  <c r="G43" i="26"/>
  <c r="CO43" i="26"/>
  <c r="CA44" i="26"/>
  <c r="BM45" i="26"/>
  <c r="AZ46" i="26"/>
  <c r="AL47" i="26"/>
  <c r="I48" i="26"/>
  <c r="BU48" i="26"/>
  <c r="AL49" i="26"/>
  <c r="CX49" i="26"/>
  <c r="BO50" i="26"/>
  <c r="AF51" i="26"/>
  <c r="CR51" i="26"/>
  <c r="F41" i="26"/>
  <c r="J45" i="26"/>
  <c r="CG39" i="26"/>
  <c r="CA39" i="26"/>
  <c r="CU43" i="26"/>
  <c r="BC47" i="26"/>
  <c r="J43" i="26"/>
  <c r="BZ47" i="26"/>
  <c r="BW40" i="26"/>
  <c r="AY45" i="26"/>
  <c r="BG49" i="26"/>
  <c r="CT52" i="26"/>
  <c r="V39" i="26"/>
  <c r="BO41" i="26"/>
  <c r="W44" i="26"/>
  <c r="BH46" i="26"/>
  <c r="AM48" i="26"/>
  <c r="Y50" i="26"/>
  <c r="CX51" i="26"/>
  <c r="BD53" i="26"/>
  <c r="N40" i="26"/>
  <c r="CF42" i="26"/>
  <c r="CK44" i="26"/>
  <c r="AK47" i="26"/>
  <c r="CB48" i="26"/>
  <c r="CG38" i="26"/>
  <c r="O40" i="26"/>
  <c r="AR41" i="26"/>
  <c r="AP42" i="26"/>
  <c r="AC43" i="26"/>
  <c r="O44" i="26"/>
  <c r="CV44" i="26"/>
  <c r="CI45" i="26"/>
  <c r="BU46" i="26"/>
  <c r="BG47" i="26"/>
  <c r="Y48" i="26"/>
  <c r="CK48" i="26"/>
  <c r="BB49" i="26"/>
  <c r="S50" i="26"/>
  <c r="CE50" i="26"/>
  <c r="AV51" i="26"/>
  <c r="M52" i="26"/>
  <c r="BY52" i="26"/>
  <c r="AP53" i="26"/>
  <c r="D50" i="26"/>
  <c r="P40" i="26"/>
  <c r="CA42" i="26"/>
  <c r="G45" i="26"/>
  <c r="AN47" i="26"/>
  <c r="Q49" i="26"/>
  <c r="AH50" i="26"/>
  <c r="AJ51" i="26"/>
  <c r="AN52" i="26"/>
  <c r="AR53" i="26"/>
  <c r="BZ38" i="26"/>
  <c r="BG41" i="26"/>
  <c r="CS43" i="26"/>
  <c r="Y46" i="26"/>
  <c r="AH48" i="26"/>
  <c r="CD49" i="26"/>
  <c r="CH50" i="26"/>
  <c r="CL51" i="26"/>
  <c r="CP52" i="26"/>
  <c r="CS53" i="26"/>
  <c r="V40" i="26"/>
  <c r="CI42" i="26"/>
  <c r="P45" i="26"/>
  <c r="AQ47" i="26"/>
  <c r="W49" i="26"/>
  <c r="AK50" i="26"/>
  <c r="AO51" i="26"/>
  <c r="AR52" i="26"/>
  <c r="AT53" i="26"/>
  <c r="AF39" i="26"/>
  <c r="AZ43" i="26"/>
  <c r="U47" i="26"/>
  <c r="CB49" i="26"/>
  <c r="AU51" i="26"/>
  <c r="M53" i="26"/>
  <c r="AN39" i="26"/>
  <c r="E40" i="26"/>
  <c r="I44" i="26"/>
  <c r="BT47" i="26"/>
  <c r="F50" i="26"/>
  <c r="BU51" i="26"/>
  <c r="CC40" i="26"/>
  <c r="CQ46" i="26"/>
  <c r="AZ40" i="26"/>
  <c r="BY45" i="26"/>
  <c r="AM44" i="26"/>
  <c r="AV40" i="26"/>
  <c r="BM47" i="26"/>
  <c r="G53" i="26"/>
  <c r="AY40" i="26"/>
  <c r="CI44" i="26"/>
  <c r="AE48" i="26"/>
  <c r="CK50" i="26"/>
  <c r="CR53" i="26"/>
  <c r="AC41" i="26"/>
  <c r="BL45" i="26"/>
  <c r="BT48" i="26"/>
  <c r="Y39" i="26"/>
  <c r="BF41" i="26"/>
  <c r="CG42" i="26"/>
  <c r="AJ44" i="26"/>
  <c r="BX45" i="26"/>
  <c r="F47" i="26"/>
  <c r="AG48" i="26"/>
  <c r="V49" i="26"/>
  <c r="AI50" i="26"/>
  <c r="AN51" i="26"/>
  <c r="AK52" i="26"/>
  <c r="Z53" i="26"/>
  <c r="D42" i="26"/>
  <c r="T41" i="26"/>
  <c r="AY44" i="26"/>
  <c r="BL47" i="26"/>
  <c r="BQ49" i="26"/>
  <c r="K51" i="26"/>
  <c r="BB52" i="26"/>
  <c r="CE53" i="26"/>
  <c r="CH40" i="26"/>
  <c r="AA44" i="26"/>
  <c r="K47" i="26"/>
  <c r="BE49" i="26"/>
  <c r="CV50" i="26"/>
  <c r="AD52" i="26"/>
  <c r="BR53" i="26"/>
  <c r="BG40" i="26"/>
  <c r="BU43" i="26"/>
  <c r="CJ46" i="26"/>
  <c r="AP49" i="26"/>
  <c r="BX50" i="26"/>
  <c r="Q52" i="26"/>
  <c r="BH53" i="26"/>
  <c r="CU40" i="26"/>
  <c r="U46" i="26"/>
  <c r="CY49" i="26"/>
  <c r="I52" i="26"/>
  <c r="AB38" i="26"/>
  <c r="BI40" i="26"/>
  <c r="AV45" i="26"/>
  <c r="BM49" i="26"/>
  <c r="CQ51" i="26"/>
  <c r="BZ53" i="26"/>
  <c r="L41" i="26"/>
  <c r="BX41" i="26"/>
  <c r="BD45" i="26"/>
  <c r="CF48" i="26"/>
  <c r="BY50" i="26"/>
  <c r="AM52" i="26"/>
  <c r="D52" i="26"/>
  <c r="AK42" i="26"/>
  <c r="K46" i="26"/>
  <c r="Y49" i="26"/>
  <c r="CQ50" i="26"/>
  <c r="BK52" i="26"/>
  <c r="V38" i="26"/>
  <c r="N46" i="26"/>
  <c r="W51" i="26"/>
  <c r="Z39" i="26"/>
  <c r="AG43" i="26"/>
  <c r="CV46" i="26"/>
  <c r="BY49" i="26"/>
  <c r="AQ51" i="26"/>
  <c r="K53" i="26"/>
  <c r="CR40" i="26"/>
  <c r="Z48" i="26"/>
  <c r="CF51" i="26"/>
  <c r="CX53" i="26"/>
  <c r="AW45" i="26"/>
  <c r="CV53" i="26"/>
  <c r="AI45" i="26"/>
  <c r="BA50" i="26"/>
  <c r="BZ41" i="26"/>
  <c r="AB47" i="26"/>
  <c r="CN40" i="26"/>
  <c r="AM47" i="26"/>
  <c r="Y45" i="26"/>
  <c r="BY41" i="26"/>
  <c r="CC47" i="26"/>
  <c r="BK53" i="26"/>
  <c r="BA41" i="26"/>
  <c r="I45" i="26"/>
  <c r="CA48" i="26"/>
  <c r="CS50" i="26"/>
  <c r="D44" i="26"/>
  <c r="AE42" i="26"/>
  <c r="BW45" i="26"/>
  <c r="CR48" i="26"/>
  <c r="AX39" i="26"/>
  <c r="BQ41" i="26"/>
  <c r="R43" i="26"/>
  <c r="AU44" i="26"/>
  <c r="CS45" i="26"/>
  <c r="Q47" i="26"/>
  <c r="AO48" i="26"/>
  <c r="AT49" i="26"/>
  <c r="AQ50" i="26"/>
  <c r="BD51" i="26"/>
  <c r="AS52" i="26"/>
  <c r="AH53" i="26"/>
  <c r="K38" i="26"/>
  <c r="AY41" i="26"/>
  <c r="CC44" i="26"/>
  <c r="CI47" i="26"/>
  <c r="CC49" i="26"/>
  <c r="Y51" i="26"/>
  <c r="BM52" i="26"/>
  <c r="CP53" i="26"/>
  <c r="X41" i="26"/>
  <c r="AZ44" i="26"/>
  <c r="AP47" i="26"/>
  <c r="BS49" i="26"/>
  <c r="L51" i="26"/>
  <c r="AO52" i="26"/>
  <c r="CF53" i="26"/>
  <c r="CP40" i="26"/>
  <c r="CT43" i="26"/>
  <c r="R47" i="26"/>
  <c r="BF49" i="26"/>
  <c r="CI50" i="26"/>
  <c r="AE52" i="26"/>
  <c r="BU53" i="26"/>
  <c r="AX41" i="26"/>
  <c r="BP46" i="26"/>
  <c r="Z50" i="26"/>
  <c r="AF52" i="26"/>
  <c r="CM38" i="26"/>
  <c r="K41" i="26"/>
  <c r="CJ45" i="26"/>
  <c r="CJ49" i="26"/>
  <c r="N52" i="26"/>
  <c r="CW53" i="26"/>
  <c r="BW41" i="26"/>
  <c r="AJ42" i="26"/>
  <c r="CY45" i="26"/>
  <c r="O49" i="26"/>
  <c r="CP50" i="26"/>
  <c r="BJ52" i="26"/>
  <c r="BI38" i="26"/>
  <c r="CK42" i="26"/>
  <c r="AT46" i="26"/>
  <c r="BA49" i="26"/>
  <c r="S51" i="26"/>
  <c r="CH52" i="26"/>
  <c r="AD39" i="26"/>
  <c r="H47" i="26"/>
  <c r="BO51" i="26"/>
  <c r="BR39" i="26"/>
  <c r="CF43" i="26"/>
  <c r="BA47" i="26"/>
  <c r="CT49" i="26"/>
  <c r="BH51" i="26"/>
  <c r="AB53" i="26"/>
  <c r="CW41" i="26"/>
  <c r="BI48" i="26"/>
  <c r="Y52" i="26"/>
  <c r="V53" i="26"/>
  <c r="CM42" i="26"/>
  <c r="BF40" i="26"/>
  <c r="CC41" i="26"/>
  <c r="P39" i="26"/>
  <c r="AO47" i="26"/>
  <c r="CN42" i="26"/>
  <c r="X50" i="26"/>
  <c r="CI53" i="26"/>
  <c r="AX42" i="26"/>
  <c r="F46" i="26"/>
  <c r="CY48" i="26"/>
  <c r="S52" i="26"/>
  <c r="CF38" i="26"/>
  <c r="Q43" i="26"/>
  <c r="P47" i="26"/>
  <c r="AK49" i="26"/>
  <c r="AC40" i="26"/>
  <c r="CR41" i="26"/>
  <c r="AX43" i="26"/>
  <c r="CL44" i="26"/>
  <c r="T46" i="26"/>
  <c r="BP47" i="26"/>
  <c r="BE48" i="26"/>
  <c r="BR49" i="26"/>
  <c r="BW50" i="26"/>
  <c r="BT51" i="26"/>
  <c r="BQ52" i="26"/>
  <c r="BF53" i="26"/>
  <c r="BY38" i="26"/>
  <c r="AV42" i="26"/>
  <c r="BO45" i="26"/>
  <c r="AC48" i="26"/>
  <c r="U50" i="26"/>
  <c r="BK51" i="26"/>
  <c r="CN52" i="26"/>
  <c r="AW38" i="26"/>
  <c r="Y42" i="26"/>
  <c r="N45" i="26"/>
  <c r="L48" i="26"/>
  <c r="J50" i="26"/>
  <c r="AM51" i="26"/>
  <c r="CB52" i="26"/>
  <c r="N38" i="26"/>
  <c r="BI41" i="26"/>
  <c r="CF44" i="26"/>
  <c r="CO47" i="26"/>
  <c r="CG49" i="26"/>
  <c r="AA51" i="26"/>
  <c r="BR52" i="26"/>
  <c r="CU53" i="26"/>
  <c r="CV42" i="26"/>
  <c r="CR47" i="26"/>
  <c r="BN50" i="26"/>
  <c r="CK52" i="26"/>
  <c r="AT40" i="26"/>
  <c r="P42" i="26"/>
  <c r="AC47" i="26"/>
  <c r="AZ50" i="26"/>
  <c r="BE52" i="26"/>
  <c r="AL38" i="26"/>
  <c r="CX38" i="26"/>
  <c r="W43" i="26"/>
  <c r="CR46" i="26"/>
  <c r="BU49" i="26"/>
  <c r="AI51" i="26"/>
  <c r="CX52" i="26"/>
  <c r="BO39" i="26"/>
  <c r="BY43" i="26"/>
  <c r="AX47" i="26"/>
  <c r="CO49" i="26"/>
  <c r="BG51" i="26"/>
  <c r="AA53" i="26"/>
  <c r="AS41" i="26"/>
  <c r="CN48" i="26"/>
  <c r="AV52" i="26"/>
  <c r="CB40" i="26"/>
  <c r="BU44" i="26"/>
  <c r="U48" i="26"/>
  <c r="AM50" i="26"/>
  <c r="G52" i="26"/>
  <c r="BP53" i="26"/>
  <c r="CH43" i="26"/>
  <c r="CA49" i="26"/>
  <c r="L53" i="26"/>
  <c r="BE51" i="26"/>
  <c r="AW51" i="26"/>
  <c r="CK46" i="26"/>
  <c r="CC53" i="26"/>
  <c r="AG52" i="26"/>
  <c r="BJ43" i="26"/>
  <c r="CN53" i="26"/>
  <c r="BB47" i="26"/>
  <c r="CM53" i="26"/>
  <c r="CX50" i="26"/>
  <c r="CG47" i="26"/>
  <c r="CV41" i="26"/>
  <c r="CD50" i="26"/>
  <c r="AU42" i="26"/>
  <c r="W52" i="26"/>
  <c r="BV49" i="26"/>
  <c r="BR44" i="26"/>
  <c r="CH53" i="26"/>
  <c r="BF51" i="26"/>
  <c r="R48" i="26"/>
  <c r="BX42" i="26"/>
  <c r="BE39" i="26"/>
  <c r="BC51" i="26"/>
  <c r="CY47" i="26"/>
  <c r="CN38" i="26"/>
  <c r="BT52" i="26"/>
  <c r="BN48" i="26"/>
  <c r="AQ40" i="26"/>
  <c r="CC52" i="26"/>
  <c r="AX50" i="26"/>
  <c r="BS47" i="26"/>
  <c r="BE42" i="26"/>
  <c r="AS53" i="26"/>
  <c r="BM51" i="26"/>
  <c r="CT48" i="26"/>
  <c r="CE44" i="26"/>
  <c r="AY39" i="26"/>
  <c r="AB52" i="26"/>
  <c r="AT50" i="26"/>
  <c r="BZ46" i="26"/>
  <c r="W42" i="26"/>
  <c r="BV53" i="26"/>
  <c r="AC52" i="26"/>
  <c r="CM50" i="26"/>
  <c r="F49" i="26"/>
  <c r="AW47" i="26"/>
  <c r="W45" i="26"/>
  <c r="BV42" i="26"/>
  <c r="BB40" i="26"/>
  <c r="H48" i="26"/>
  <c r="F43" i="26"/>
  <c r="BO52" i="26"/>
  <c r="BN47" i="26"/>
  <c r="BI42" i="26"/>
  <c r="U51" i="26"/>
  <c r="E42" i="26"/>
  <c r="BR40" i="26"/>
  <c r="BK39" i="26"/>
  <c r="H43" i="26"/>
  <c r="V43" i="26"/>
  <c r="N53" i="26"/>
  <c r="AF47" i="26"/>
  <c r="AZ53" i="26"/>
  <c r="BO46" i="26"/>
  <c r="AY53" i="26"/>
  <c r="CA50" i="26"/>
  <c r="BL46" i="26"/>
  <c r="AK41" i="26"/>
  <c r="AP50" i="26"/>
  <c r="AI40" i="26"/>
  <c r="CU51" i="26"/>
  <c r="CG48" i="26"/>
  <c r="S44" i="26"/>
  <c r="BM53" i="26"/>
  <c r="R51" i="26"/>
  <c r="CA47" i="26"/>
  <c r="AH41" i="26"/>
  <c r="CV38" i="26"/>
  <c r="AG51" i="26"/>
  <c r="BY46" i="26"/>
  <c r="BL41" i="26"/>
  <c r="CI51" i="26"/>
  <c r="AB48" i="26"/>
  <c r="CP39" i="26"/>
  <c r="BD52" i="26"/>
  <c r="W50" i="26"/>
  <c r="AF46" i="26"/>
  <c r="Z42" i="26"/>
  <c r="AG53" i="26"/>
  <c r="Z51" i="26"/>
  <c r="BX48" i="26"/>
  <c r="BN43" i="26"/>
  <c r="Q39" i="26"/>
  <c r="O52" i="26"/>
  <c r="G50" i="26"/>
  <c r="X46" i="26"/>
  <c r="CG40" i="26"/>
  <c r="BN53" i="26"/>
  <c r="U52" i="26"/>
  <c r="AY50" i="26"/>
  <c r="CS48" i="26"/>
  <c r="CP46" i="26"/>
  <c r="L45" i="26"/>
  <c r="BL42" i="26"/>
  <c r="CX39" i="26"/>
  <c r="CM47" i="26"/>
  <c r="R41" i="26"/>
  <c r="AA52" i="26"/>
  <c r="AT47" i="26"/>
  <c r="AC42" i="26"/>
  <c r="E51" i="26"/>
  <c r="AN49" i="26"/>
  <c r="S40" i="26"/>
  <c r="CI41" i="26"/>
  <c r="K42" i="26"/>
  <c r="CD48" i="26"/>
  <c r="BS52" i="26"/>
  <c r="BZ45" i="26"/>
  <c r="CI52" i="26"/>
  <c r="BF50" i="26"/>
  <c r="M46" i="26"/>
  <c r="AF40" i="26"/>
  <c r="CW49" i="26"/>
  <c r="D49" i="26"/>
  <c r="CD51" i="26"/>
  <c r="AX48" i="26"/>
  <c r="AD43" i="26"/>
  <c r="AQ53" i="26"/>
  <c r="BB50" i="26"/>
  <c r="AG47" i="26"/>
  <c r="BS40" i="26"/>
  <c r="D38" i="26"/>
  <c r="CN50" i="26"/>
  <c r="CQ44" i="26"/>
  <c r="H41" i="26"/>
  <c r="BP51" i="26"/>
  <c r="BH47" i="26"/>
  <c r="BW38" i="26"/>
  <c r="CM51" i="26"/>
  <c r="L50" i="26"/>
  <c r="CX45" i="26"/>
  <c r="Z41" i="26"/>
  <c r="T53" i="26"/>
  <c r="BV50" i="26"/>
  <c r="BA48" i="26"/>
  <c r="AO43" i="26"/>
  <c r="M38" i="26"/>
  <c r="CK51" i="26"/>
  <c r="BD49" i="26"/>
  <c r="CN45" i="26"/>
  <c r="AU40" i="26"/>
  <c r="AX53" i="26"/>
  <c r="E52" i="26"/>
  <c r="AA50" i="26"/>
  <c r="CC48" i="26"/>
  <c r="CF46" i="26"/>
  <c r="BF44" i="26"/>
  <c r="BA42" i="26"/>
  <c r="K39" i="26"/>
  <c r="AV47" i="26"/>
  <c r="CM40" i="26"/>
  <c r="BJ51" i="26"/>
  <c r="CN46" i="26"/>
  <c r="X40" i="26"/>
  <c r="AN50" i="26"/>
  <c r="X49" i="26"/>
  <c r="CK38" i="26"/>
  <c r="BK41" i="26"/>
  <c r="CI38" i="26"/>
  <c r="J53" i="26"/>
  <c r="CB51" i="26"/>
  <c r="K50" i="26"/>
  <c r="AW48" i="26"/>
  <c r="BJ46" i="26"/>
  <c r="Z44" i="26"/>
  <c r="AF42" i="26"/>
  <c r="CU38" i="26"/>
  <c r="AC46" i="26"/>
  <c r="AA40" i="26"/>
  <c r="BU50" i="26"/>
  <c r="CC46" i="26"/>
  <c r="BG39" i="26"/>
  <c r="AA49" i="26"/>
  <c r="BG48" i="26"/>
  <c r="BI45" i="26"/>
  <c r="BV40" i="26"/>
  <c r="BC38" i="26"/>
  <c r="CY50" i="26"/>
  <c r="CS42" i="26"/>
  <c r="AU52" i="26"/>
  <c r="BC49" i="26"/>
  <c r="X45" i="26"/>
  <c r="BW53" i="26"/>
  <c r="CQ47" i="26"/>
  <c r="BO53" i="26"/>
  <c r="BZ50" i="26"/>
  <c r="CB47" i="26"/>
  <c r="AJ41" i="26"/>
  <c r="CF52" i="26"/>
  <c r="N50" i="26"/>
  <c r="F45" i="26"/>
  <c r="BM39" i="26"/>
  <c r="AL53" i="26"/>
  <c r="AC50" i="26"/>
  <c r="BC43" i="26"/>
  <c r="CO53" i="26"/>
  <c r="G51" i="26"/>
  <c r="CM44" i="26"/>
  <c r="CG53" i="26"/>
  <c r="BN51" i="26"/>
  <c r="CV48" i="26"/>
  <c r="AT45" i="26"/>
  <c r="BD39" i="26"/>
  <c r="BP52" i="26"/>
  <c r="AJ50" i="26"/>
  <c r="CG46" i="26"/>
  <c r="BC42" i="26"/>
  <c r="BE53" i="26"/>
  <c r="AX51" i="26"/>
  <c r="CO48" i="26"/>
  <c r="CP43" i="26"/>
  <c r="AQ39" i="26"/>
  <c r="CW52" i="26"/>
  <c r="BL51" i="26"/>
  <c r="CH49" i="26"/>
  <c r="Q48" i="26"/>
  <c r="AD46" i="26"/>
  <c r="CY43" i="26"/>
  <c r="CE41" i="26"/>
  <c r="BH38" i="26"/>
  <c r="AQ45" i="26"/>
  <c r="CJ39" i="26"/>
  <c r="AG50" i="26"/>
  <c r="T45" i="26"/>
  <c r="AV39" i="26"/>
  <c r="CB46" i="26"/>
  <c r="AQ48" i="26"/>
  <c r="CR44" i="26"/>
  <c r="AS39" i="26"/>
  <c r="AM53" i="26"/>
  <c r="BV52" i="26"/>
  <c r="J52" i="26"/>
  <c r="AS51" i="26"/>
  <c r="CB50" i="26"/>
  <c r="P50" i="26"/>
  <c r="AY49" i="26"/>
  <c r="CH48" i="26"/>
  <c r="V48" i="26"/>
  <c r="BD47" i="26"/>
  <c r="BQ46" i="26"/>
  <c r="CE45" i="26"/>
  <c r="CS44" i="26"/>
  <c r="K44" i="26"/>
  <c r="Y43" i="26"/>
  <c r="AM42" i="26"/>
  <c r="AN41" i="26"/>
  <c r="AK40" i="26"/>
  <c r="AG39" i="26"/>
  <c r="AC38" i="26"/>
  <c r="CU48" i="26"/>
  <c r="AI48" i="26"/>
  <c r="BR47" i="26"/>
  <c r="CH46" i="26"/>
  <c r="CV45" i="26"/>
  <c r="O45" i="26"/>
  <c r="AB44" i="26"/>
  <c r="AP43" i="26"/>
  <c r="BD42" i="26"/>
  <c r="BH41" i="26"/>
  <c r="BD40" i="26"/>
  <c r="BB39" i="26"/>
  <c r="AY38" i="26"/>
  <c r="AE47" i="26"/>
  <c r="BN46" i="26"/>
  <c r="CW45" i="26"/>
  <c r="AK45" i="26"/>
  <c r="BT44" i="26"/>
  <c r="H44" i="26"/>
  <c r="AQ43" i="26"/>
  <c r="BZ42" i="26"/>
  <c r="N42" i="26"/>
  <c r="AW41" i="26"/>
  <c r="CF40" i="26"/>
  <c r="T40" i="26"/>
  <c r="BC39" i="26"/>
  <c r="CL38" i="26"/>
  <c r="Z38" i="26"/>
  <c r="BS41" i="26"/>
  <c r="G41" i="26"/>
  <c r="AP40" i="26"/>
  <c r="BY39" i="26"/>
  <c r="M39" i="26"/>
  <c r="AV38" i="26"/>
  <c r="AJ47" i="26"/>
  <c r="BS46" i="26"/>
  <c r="G46" i="26"/>
  <c r="H9" i="40"/>
  <c r="AP45" i="26"/>
  <c r="BY44" i="26"/>
  <c r="M44" i="26"/>
  <c r="AV43" i="26"/>
  <c r="CE42" i="26"/>
  <c r="S42" i="26"/>
  <c r="BB41" i="26"/>
  <c r="CK40" i="26"/>
  <c r="Y40" i="26"/>
  <c r="BH39" i="26"/>
  <c r="CQ38" i="26"/>
  <c r="CO50" i="26"/>
  <c r="BH52" i="26"/>
  <c r="W53" i="26"/>
  <c r="BF52" i="26"/>
  <c r="CO51" i="26"/>
  <c r="AC51" i="26"/>
  <c r="BL50" i="26"/>
  <c r="CU49" i="26"/>
  <c r="AI49" i="26"/>
  <c r="BR48" i="26"/>
  <c r="F48" i="26"/>
  <c r="AH47" i="26"/>
  <c r="AV46" i="26"/>
  <c r="BJ45" i="26"/>
  <c r="BW44" i="26"/>
  <c r="CK43" i="26"/>
  <c r="CY42" i="26"/>
  <c r="Q42" i="26"/>
  <c r="M41" i="26"/>
  <c r="K40" i="26"/>
  <c r="H39" i="26"/>
  <c r="AV49" i="26"/>
  <c r="CE48" i="26"/>
  <c r="S48" i="26"/>
  <c r="AY47" i="26"/>
  <c r="BM46" i="26"/>
  <c r="CA45" i="26"/>
  <c r="CN44" i="26"/>
  <c r="G44" i="26"/>
  <c r="U43" i="26"/>
  <c r="AH42" i="26"/>
  <c r="AI41" i="26"/>
  <c r="AE40" i="26"/>
  <c r="AA39" i="26"/>
  <c r="Y38" i="26"/>
  <c r="O47" i="26"/>
  <c r="AX46" i="26"/>
  <c r="CG45" i="26"/>
  <c r="U45" i="26"/>
  <c r="BD44" i="26"/>
  <c r="CM43" i="26"/>
  <c r="AA43" i="26"/>
  <c r="BJ42" i="26"/>
  <c r="CS41" i="26"/>
  <c r="AG41" i="26"/>
  <c r="BP40" i="26"/>
  <c r="CY39" i="26"/>
  <c r="AM39" i="26"/>
  <c r="BV38" i="26"/>
  <c r="J38" i="26"/>
  <c r="BC41" i="26"/>
  <c r="CL40" i="26"/>
  <c r="Z40" i="26"/>
  <c r="BI39" i="26"/>
  <c r="CR38" i="26"/>
  <c r="AF38" i="26"/>
  <c r="T47" i="26"/>
  <c r="BC46" i="26"/>
  <c r="CL45" i="26"/>
  <c r="Z45" i="26"/>
  <c r="BI44" i="26"/>
  <c r="CR43" i="26"/>
  <c r="AF43" i="26"/>
  <c r="BO42" i="26"/>
  <c r="CX41" i="26"/>
  <c r="AL41" i="26"/>
  <c r="BU40" i="26"/>
  <c r="I40" i="26"/>
  <c r="AR39" i="26"/>
  <c r="CA38" i="26"/>
  <c r="O38" i="26"/>
  <c r="AV44" i="26"/>
  <c r="CE43" i="26"/>
  <c r="S43" i="26"/>
  <c r="BB42" i="26"/>
  <c r="CK41" i="26"/>
  <c r="Y41" i="26"/>
  <c r="BH40" i="26"/>
  <c r="CQ39" i="26"/>
  <c r="AE39" i="26"/>
  <c r="BN38" i="26"/>
  <c r="L42" i="26"/>
  <c r="AU41" i="26"/>
  <c r="CD40" i="26"/>
  <c r="R40" i="26"/>
  <c r="BA39" i="26"/>
  <c r="CJ38" i="26"/>
  <c r="X38" i="26"/>
  <c r="L47" i="26"/>
  <c r="AU46" i="26"/>
  <c r="CD45" i="26"/>
  <c r="R45" i="26"/>
  <c r="BA44" i="26"/>
  <c r="CJ43" i="26"/>
  <c r="X43" i="26"/>
  <c r="BG42" i="26"/>
  <c r="CP41" i="26"/>
  <c r="AD41" i="26"/>
  <c r="BM40" i="26"/>
  <c r="CV39" i="26"/>
  <c r="AJ39" i="26"/>
  <c r="BS38" i="26"/>
  <c r="E38" i="26"/>
  <c r="J8" i="40"/>
  <c r="I9" i="40"/>
  <c r="L39" i="26"/>
  <c r="AU38" i="26"/>
  <c r="DA109" i="26"/>
  <c r="K48" i="28"/>
  <c r="K45" i="28"/>
  <c r="J45" i="28"/>
  <c r="I8" i="40"/>
  <c r="K40" i="28"/>
  <c r="J9" i="40"/>
  <c r="H45" i="28"/>
  <c r="G7" i="40"/>
  <c r="I45" i="28"/>
  <c r="H7" i="40"/>
  <c r="J32" i="28"/>
  <c r="J44" i="28"/>
  <c r="J43" i="28"/>
  <c r="K47" i="28"/>
  <c r="K46" i="28"/>
  <c r="L41" i="28"/>
  <c r="L42" i="28"/>
  <c r="L48" i="28"/>
  <c r="L45" i="28"/>
  <c r="J41" i="28"/>
  <c r="J40" i="28"/>
  <c r="J42" i="28"/>
  <c r="H41" i="28"/>
  <c r="H42" i="28"/>
  <c r="H44" i="28"/>
  <c r="H43" i="28"/>
  <c r="H40" i="28"/>
  <c r="H48" i="28"/>
  <c r="K43" i="28"/>
  <c r="K44" i="28"/>
  <c r="I47" i="28"/>
  <c r="I46" i="28"/>
  <c r="I48" i="28"/>
  <c r="I40" i="28"/>
  <c r="L44" i="28"/>
  <c r="L43" i="28"/>
  <c r="K41" i="28"/>
  <c r="K42" i="28"/>
  <c r="J47" i="28"/>
  <c r="J48" i="28"/>
  <c r="J46" i="28"/>
  <c r="I44" i="28"/>
  <c r="I41" i="28"/>
  <c r="I43" i="28"/>
  <c r="I42" i="28"/>
  <c r="H47" i="28"/>
  <c r="H46" i="28"/>
  <c r="L31" i="28"/>
  <c r="L46" i="28"/>
  <c r="L40" i="28"/>
  <c r="L47" i="28"/>
  <c r="J39" i="28"/>
  <c r="I38" i="28"/>
  <c r="J38" i="28"/>
  <c r="K38" i="28"/>
  <c r="K36" i="28"/>
  <c r="H38" i="28"/>
  <c r="H33" i="28"/>
  <c r="H34" i="28"/>
  <c r="H36" i="28"/>
  <c r="L35" i="28"/>
  <c r="L37" i="28"/>
  <c r="L30" i="28"/>
  <c r="L32" i="28"/>
  <c r="L39" i="28"/>
  <c r="L38" i="28"/>
  <c r="L36" i="28"/>
  <c r="H37" i="28"/>
  <c r="H31" i="28"/>
  <c r="H30" i="28"/>
  <c r="J27" i="28"/>
  <c r="J36" i="28"/>
  <c r="K20" i="28"/>
  <c r="K30" i="28"/>
  <c r="K31" i="28"/>
  <c r="K35" i="28"/>
  <c r="I32" i="28"/>
  <c r="I35" i="28"/>
  <c r="I39" i="28"/>
  <c r="I36" i="28"/>
  <c r="I34" i="28"/>
  <c r="I33" i="28"/>
  <c r="L34" i="28"/>
  <c r="L33" i="28"/>
  <c r="K34" i="28"/>
  <c r="K33" i="28"/>
  <c r="K18" i="28"/>
  <c r="J33" i="28"/>
  <c r="J34" i="28"/>
  <c r="K19" i="28"/>
  <c r="K39" i="28"/>
  <c r="J18" i="28"/>
  <c r="J30" i="28"/>
  <c r="J35" i="28"/>
  <c r="J37" i="28"/>
  <c r="J31" i="28"/>
  <c r="K27" i="28"/>
  <c r="K37" i="28"/>
  <c r="K32" i="28"/>
  <c r="I30" i="28"/>
  <c r="I31" i="28"/>
  <c r="I37" i="28"/>
  <c r="H35" i="28"/>
  <c r="H39" i="28"/>
  <c r="H32" i="28"/>
  <c r="I27" i="28"/>
  <c r="I29" i="28"/>
  <c r="I28" i="28"/>
  <c r="J22" i="28"/>
  <c r="J21" i="28"/>
  <c r="J26" i="28"/>
  <c r="J25" i="28"/>
  <c r="J20" i="28"/>
  <c r="K17" i="28"/>
  <c r="K25" i="28"/>
  <c r="K26" i="28"/>
  <c r="J24" i="28"/>
  <c r="J28" i="28"/>
  <c r="J29" i="28"/>
  <c r="J23" i="28"/>
  <c r="J19" i="28"/>
  <c r="H20" i="28"/>
  <c r="H18" i="28"/>
  <c r="H25" i="28"/>
  <c r="H26" i="28"/>
  <c r="H19" i="28"/>
  <c r="H24" i="28"/>
  <c r="H23" i="28"/>
  <c r="L20" i="28"/>
  <c r="L24" i="28"/>
  <c r="L23" i="28"/>
  <c r="K29" i="28"/>
  <c r="K28" i="28"/>
  <c r="K24" i="28"/>
  <c r="K23" i="28"/>
  <c r="I21" i="28"/>
  <c r="I22" i="28"/>
  <c r="I23" i="28"/>
  <c r="I24" i="28"/>
  <c r="L19" i="28"/>
  <c r="L29" i="28"/>
  <c r="L21" i="28"/>
  <c r="L27" i="28"/>
  <c r="L28" i="28"/>
  <c r="L22" i="28"/>
  <c r="K22" i="28"/>
  <c r="K21" i="28"/>
  <c r="H29" i="28"/>
  <c r="H28" i="28"/>
  <c r="H27" i="28"/>
  <c r="I26" i="28"/>
  <c r="I20" i="28"/>
  <c r="I25" i="28"/>
  <c r="I19" i="28"/>
  <c r="I18" i="28"/>
  <c r="H21" i="28"/>
  <c r="H22" i="28"/>
  <c r="L18" i="28"/>
  <c r="L26" i="28"/>
  <c r="L25" i="28"/>
  <c r="K13" i="28"/>
  <c r="K14" i="28"/>
  <c r="K12" i="28"/>
  <c r="K16" i="28"/>
  <c r="K15" i="28"/>
  <c r="K10" i="28"/>
  <c r="L10" i="28"/>
  <c r="L17" i="28"/>
  <c r="J17" i="28"/>
  <c r="J12" i="28"/>
  <c r="J16" i="28"/>
  <c r="J11" i="28"/>
  <c r="J10" i="28"/>
  <c r="J13" i="28"/>
  <c r="J14" i="28"/>
  <c r="H8" i="28"/>
  <c r="H9" i="28"/>
  <c r="H12" i="28"/>
  <c r="H15" i="28"/>
  <c r="H10" i="28"/>
  <c r="H14" i="28"/>
  <c r="H13" i="28"/>
  <c r="H17" i="28"/>
  <c r="K8" i="28"/>
  <c r="K9" i="28"/>
  <c r="K11" i="28"/>
  <c r="I11" i="28"/>
  <c r="I16" i="28"/>
  <c r="L13" i="28"/>
  <c r="L12" i="28"/>
  <c r="I13" i="28"/>
  <c r="I17" i="28"/>
  <c r="L15" i="28"/>
  <c r="L14" i="28"/>
  <c r="L16" i="28"/>
  <c r="J8" i="28"/>
  <c r="J9" i="28"/>
  <c r="J15" i="28"/>
  <c r="I8" i="28"/>
  <c r="I9" i="28"/>
  <c r="I15" i="28"/>
  <c r="I10" i="28"/>
  <c r="I14" i="28"/>
  <c r="I12" i="28"/>
  <c r="H11" i="28"/>
  <c r="H16" i="28"/>
  <c r="L8" i="28"/>
  <c r="L9" i="28"/>
  <c r="L11" i="28"/>
  <c r="DA102" i="26"/>
  <c r="DA103" i="26"/>
  <c r="DA104" i="26"/>
  <c r="DA105" i="26"/>
  <c r="DA106" i="26"/>
  <c r="DA101" i="26"/>
  <c r="DA96" i="26"/>
  <c r="DA95" i="26"/>
  <c r="DA94" i="26"/>
  <c r="DA93" i="26"/>
  <c r="DA92" i="26"/>
  <c r="DA91" i="26"/>
  <c r="DA90" i="26"/>
  <c r="DA89" i="26"/>
  <c r="DA88" i="26"/>
  <c r="DA87" i="26"/>
  <c r="DA86" i="26"/>
  <c r="DA85" i="26"/>
  <c r="DA84" i="26"/>
  <c r="DA83" i="26"/>
  <c r="DA82" i="26"/>
  <c r="DA81" i="26"/>
  <c r="DA80" i="26"/>
  <c r="DA79" i="26"/>
  <c r="DA78" i="26"/>
  <c r="DA77" i="26"/>
  <c r="DA76" i="26"/>
  <c r="DA75" i="26"/>
  <c r="CK8" i="40"/>
  <c r="CQ8" i="40" s="1"/>
  <c r="N8" i="40" s="1"/>
  <c r="DA74" i="26"/>
  <c r="DA73" i="26"/>
  <c r="DA72" i="26"/>
  <c r="DA58" i="26"/>
  <c r="DA59" i="26"/>
  <c r="DA60" i="26"/>
  <c r="DA61" i="26"/>
  <c r="DA62" i="26"/>
  <c r="DA63" i="26"/>
  <c r="DA64" i="26"/>
  <c r="DA65" i="26"/>
  <c r="DA66" i="26"/>
  <c r="DA67" i="26"/>
  <c r="DA68" i="26"/>
  <c r="DA57" i="26"/>
  <c r="DA53" i="26"/>
  <c r="DA52" i="26"/>
  <c r="DA51" i="26"/>
  <c r="DA50" i="26"/>
  <c r="DA49" i="26"/>
  <c r="DA48" i="26"/>
  <c r="DA47" i="26"/>
  <c r="DA46" i="26"/>
  <c r="DA45" i="26"/>
  <c r="DA44" i="26"/>
  <c r="DA43" i="26"/>
  <c r="DA42" i="26"/>
  <c r="DA41" i="26"/>
  <c r="DA40" i="26"/>
  <c r="DA39" i="26"/>
  <c r="DA38" i="26"/>
  <c r="DA20" i="26"/>
  <c r="DA21" i="26"/>
  <c r="DA22" i="26"/>
  <c r="DA23" i="26"/>
  <c r="DA24" i="26"/>
  <c r="DA25" i="26"/>
  <c r="DA26" i="26"/>
  <c r="DA27" i="26"/>
  <c r="DA28" i="26"/>
  <c r="DA29" i="26"/>
  <c r="DA30" i="26"/>
  <c r="DA31" i="26"/>
  <c r="DA32" i="26"/>
  <c r="DA33" i="26"/>
  <c r="DA34" i="26"/>
  <c r="DA19" i="26"/>
  <c r="C1" i="26"/>
  <c r="E109" i="26"/>
  <c r="DB109" i="26"/>
  <c r="DB49" i="26"/>
  <c r="DC49" i="26"/>
  <c r="DD49" i="26"/>
  <c r="DE49" i="26"/>
  <c r="DF49" i="26"/>
  <c r="DG49" i="26"/>
  <c r="DH49" i="26"/>
  <c r="DI49" i="26"/>
  <c r="DJ49" i="26"/>
  <c r="DK49" i="26"/>
  <c r="DL49" i="26"/>
  <c r="DM49" i="26"/>
  <c r="DN49" i="26"/>
  <c r="DO49" i="26"/>
  <c r="DP49" i="26"/>
  <c r="DQ49" i="26"/>
  <c r="DR49" i="26"/>
  <c r="DS49" i="26"/>
  <c r="DT49" i="26"/>
  <c r="DU49" i="26"/>
  <c r="DV49" i="26"/>
  <c r="DW49" i="26"/>
  <c r="DX49" i="26"/>
  <c r="DY49" i="26"/>
  <c r="DZ49" i="26"/>
  <c r="EA49" i="26"/>
  <c r="EB49" i="26"/>
  <c r="EC49" i="26"/>
  <c r="ED49" i="26"/>
  <c r="EE49" i="26"/>
  <c r="EF49" i="26"/>
  <c r="EG49" i="26"/>
  <c r="EH49" i="26"/>
  <c r="EI49" i="26"/>
  <c r="EJ49" i="26"/>
  <c r="EK49" i="26"/>
  <c r="EL49" i="26"/>
  <c r="EM49" i="26"/>
  <c r="EN49" i="26"/>
  <c r="EO49" i="26"/>
  <c r="EP49" i="26"/>
  <c r="EQ49" i="26"/>
  <c r="ER49" i="26"/>
  <c r="ES49" i="26"/>
  <c r="ET49" i="26"/>
  <c r="DB47" i="26"/>
  <c r="DC47" i="26"/>
  <c r="DD47" i="26"/>
  <c r="DE47" i="26"/>
  <c r="DF47" i="26"/>
  <c r="DG47" i="26"/>
  <c r="DB45" i="26"/>
  <c r="DC45" i="26"/>
  <c r="DD45" i="26"/>
  <c r="DE45" i="26"/>
  <c r="DF45" i="26"/>
  <c r="DG45" i="26"/>
  <c r="DH45" i="26"/>
  <c r="DB43" i="26"/>
  <c r="DC43" i="26"/>
  <c r="DD43" i="26"/>
  <c r="DE43" i="26"/>
  <c r="DC41" i="26"/>
  <c r="DD41" i="26"/>
  <c r="DE41" i="26"/>
  <c r="DF41" i="26"/>
  <c r="DG41" i="26"/>
  <c r="DH41" i="26"/>
  <c r="DI41" i="26"/>
  <c r="DJ41" i="26"/>
  <c r="DK41" i="26"/>
  <c r="DL41" i="26"/>
  <c r="DM41" i="26"/>
  <c r="DN41" i="26"/>
  <c r="DO41" i="26"/>
  <c r="DP41" i="26"/>
  <c r="DQ41" i="26"/>
  <c r="DR41" i="26"/>
  <c r="DS41" i="26"/>
  <c r="DT41" i="26"/>
  <c r="DB41" i="26"/>
  <c r="CO9" i="40"/>
  <c r="DC52" i="26"/>
  <c r="DD52" i="26"/>
  <c r="DB52" i="26"/>
  <c r="DB50" i="26"/>
  <c r="DC50" i="26"/>
  <c r="DD50" i="26"/>
  <c r="DE50" i="26"/>
  <c r="DF50" i="26"/>
  <c r="DG50" i="26"/>
  <c r="DH50" i="26"/>
  <c r="DI50" i="26"/>
  <c r="DJ50" i="26"/>
  <c r="DK50" i="26"/>
  <c r="DL50" i="26"/>
  <c r="DC48" i="26"/>
  <c r="DB48" i="26"/>
  <c r="DC46" i="26"/>
  <c r="DB46" i="26"/>
  <c r="CN9" i="40"/>
  <c r="DB44" i="26"/>
  <c r="DC44" i="26"/>
  <c r="DC42" i="26"/>
  <c r="DD42" i="26"/>
  <c r="DB42" i="26"/>
  <c r="DC40" i="26"/>
  <c r="DD40" i="26"/>
  <c r="DE40" i="26"/>
  <c r="DF40" i="26"/>
  <c r="DG40" i="26"/>
  <c r="DH40" i="26"/>
  <c r="DB40" i="26"/>
  <c r="DC38" i="26"/>
  <c r="DD38" i="26"/>
  <c r="DE38" i="26"/>
  <c r="DF38" i="26"/>
  <c r="DB38" i="26"/>
  <c r="CM9" i="40"/>
  <c r="DB24" i="26"/>
  <c r="DC24" i="26"/>
  <c r="CH30" i="28"/>
  <c r="CL45" i="28"/>
  <c r="CO8" i="40"/>
  <c r="CM8" i="40"/>
  <c r="CJ31" i="28"/>
  <c r="CN8" i="40"/>
  <c r="CK31" i="28"/>
  <c r="CP9" i="40"/>
  <c r="CP8" i="40"/>
  <c r="CA7" i="41"/>
  <c r="CJ45" i="28"/>
  <c r="CC7" i="41"/>
  <c r="CE7" i="41"/>
  <c r="CF7" i="41"/>
  <c r="L18" i="40"/>
  <c r="M18" i="40"/>
  <c r="L14" i="40"/>
  <c r="M14" i="40"/>
  <c r="L10" i="40"/>
  <c r="M10" i="40"/>
  <c r="L23" i="40"/>
  <c r="M23" i="40"/>
  <c r="L19" i="40"/>
  <c r="M19" i="40"/>
  <c r="L15" i="40"/>
  <c r="M15" i="40"/>
  <c r="L11" i="40"/>
  <c r="L20" i="40"/>
  <c r="M20" i="40"/>
  <c r="L12" i="40"/>
  <c r="M12" i="40"/>
  <c r="L8" i="40"/>
  <c r="L7" i="40"/>
  <c r="L16" i="40"/>
  <c r="M16" i="40"/>
  <c r="L21" i="40"/>
  <c r="M21" i="40"/>
  <c r="L17" i="40"/>
  <c r="M17" i="40"/>
  <c r="L13" i="40"/>
  <c r="M13" i="40"/>
  <c r="L9" i="40"/>
  <c r="M9" i="40"/>
  <c r="CP7" i="40"/>
  <c r="L22" i="40"/>
  <c r="M22" i="40"/>
  <c r="CK45" i="28"/>
  <c r="CD7" i="41"/>
  <c r="CN7" i="40"/>
  <c r="CH40" i="28"/>
  <c r="CH39" i="28"/>
  <c r="CL44" i="28"/>
  <c r="CL43" i="28"/>
  <c r="CH36" i="28"/>
  <c r="CH35" i="28"/>
  <c r="CJ47" i="28"/>
  <c r="CJ46" i="28"/>
  <c r="CJ32" i="28"/>
  <c r="CK47" i="28"/>
  <c r="CK46" i="28"/>
  <c r="CK32" i="28"/>
  <c r="CK48" i="28"/>
  <c r="CK39" i="28"/>
  <c r="CK40" i="28"/>
  <c r="CJ30" i="28"/>
  <c r="CJ43" i="28"/>
  <c r="CJ34" i="28"/>
  <c r="CJ38" i="28"/>
  <c r="CJ42" i="28"/>
  <c r="CJ33" i="28"/>
  <c r="CJ37" i="28"/>
  <c r="CJ41" i="28"/>
  <c r="CJ36" i="28"/>
  <c r="CJ35" i="28"/>
  <c r="CJ44" i="28"/>
  <c r="CH43" i="28"/>
  <c r="CJ39" i="28"/>
  <c r="CJ48" i="28"/>
  <c r="CJ40" i="28"/>
  <c r="CK35" i="28"/>
  <c r="CK30" i="28"/>
  <c r="CK43" i="28"/>
  <c r="CK44" i="28"/>
  <c r="CK34" i="28"/>
  <c r="CK38" i="28"/>
  <c r="CK42" i="28"/>
  <c r="CK33" i="28"/>
  <c r="CK37" i="28"/>
  <c r="CK41" i="28"/>
  <c r="CK36" i="28"/>
  <c r="CH33" i="28"/>
  <c r="CH34" i="28"/>
  <c r="CH31" i="28"/>
  <c r="CH48" i="28"/>
  <c r="CL40" i="28"/>
  <c r="CL35" i="28"/>
  <c r="CL39" i="28"/>
  <c r="CL36" i="28"/>
  <c r="CL33" i="28"/>
  <c r="CL41" i="28"/>
  <c r="CM32" i="28"/>
  <c r="CM36" i="28"/>
  <c r="CM44" i="28"/>
  <c r="CM40" i="28"/>
  <c r="CM31" i="28"/>
  <c r="CM35" i="28"/>
  <c r="CM48" i="28"/>
  <c r="CM43" i="28"/>
  <c r="CM30" i="28"/>
  <c r="CM39" i="28"/>
  <c r="CM34" i="28"/>
  <c r="CM47" i="28"/>
  <c r="CM41" i="28"/>
  <c r="CM45" i="28"/>
  <c r="CM38" i="28"/>
  <c r="CM42" i="28"/>
  <c r="CM33" i="28"/>
  <c r="CM37" i="28"/>
  <c r="CM46" i="28"/>
  <c r="M40" i="28"/>
  <c r="P40" i="28"/>
  <c r="S40" i="28"/>
  <c r="M44" i="28"/>
  <c r="P44" i="28"/>
  <c r="S44" i="28"/>
  <c r="M48" i="28"/>
  <c r="P48" i="28"/>
  <c r="S48" i="28"/>
  <c r="M42" i="28"/>
  <c r="P42" i="28"/>
  <c r="S42" i="28"/>
  <c r="M46" i="28"/>
  <c r="P46" i="28"/>
  <c r="S46" i="28"/>
  <c r="M43" i="28"/>
  <c r="P43" i="28"/>
  <c r="S43" i="28"/>
  <c r="M41" i="28"/>
  <c r="P41" i="28"/>
  <c r="S41" i="28"/>
  <c r="M45" i="28"/>
  <c r="P45" i="28"/>
  <c r="S45" i="28"/>
  <c r="M47" i="28"/>
  <c r="P47" i="28"/>
  <c r="S47" i="28"/>
  <c r="CH38" i="28"/>
  <c r="CH42" i="28"/>
  <c r="CH37" i="28"/>
  <c r="CH41" i="28"/>
  <c r="CH18" i="28"/>
  <c r="CH46" i="28"/>
  <c r="CH47" i="28"/>
  <c r="CL38" i="28"/>
  <c r="CL37" i="28"/>
  <c r="CH19" i="28"/>
  <c r="CH27" i="28"/>
  <c r="M35" i="28"/>
  <c r="P35" i="28"/>
  <c r="M37" i="28"/>
  <c r="P37" i="28"/>
  <c r="M30" i="28"/>
  <c r="P30" i="28"/>
  <c r="M32" i="28"/>
  <c r="P32" i="28"/>
  <c r="M34" i="28"/>
  <c r="P34" i="28"/>
  <c r="M36" i="28"/>
  <c r="P36" i="28"/>
  <c r="M38" i="28"/>
  <c r="P38" i="28"/>
  <c r="M31" i="28"/>
  <c r="P31" i="28"/>
  <c r="M33" i="28"/>
  <c r="P33" i="28"/>
  <c r="M39" i="28"/>
  <c r="P39" i="28"/>
  <c r="CK23" i="28"/>
  <c r="CK24" i="28"/>
  <c r="CJ18" i="28"/>
  <c r="CJ26" i="28"/>
  <c r="CJ20" i="28"/>
  <c r="CJ25" i="28"/>
  <c r="CJ19" i="28"/>
  <c r="CJ24" i="28"/>
  <c r="CJ23" i="28"/>
  <c r="CH20" i="28"/>
  <c r="CK18" i="28"/>
  <c r="CK26" i="28"/>
  <c r="CK25" i="28"/>
  <c r="CK20" i="28"/>
  <c r="CK19" i="28"/>
  <c r="CH29" i="28"/>
  <c r="CH28" i="28"/>
  <c r="CL29" i="28"/>
  <c r="CL28" i="28"/>
  <c r="CK27" i="28"/>
  <c r="CK29" i="28"/>
  <c r="CK28" i="28"/>
  <c r="CH25" i="28"/>
  <c r="CH26" i="28"/>
  <c r="CH22" i="28"/>
  <c r="CH21" i="28"/>
  <c r="CJ28" i="28"/>
  <c r="CJ29" i="28"/>
  <c r="CJ27" i="28"/>
  <c r="CL20" i="28"/>
  <c r="CL22" i="28"/>
  <c r="CJ21" i="28"/>
  <c r="CJ22" i="28"/>
  <c r="CK22" i="28"/>
  <c r="CK21" i="28"/>
  <c r="CJ8" i="28"/>
  <c r="CK8" i="28"/>
  <c r="M18" i="28"/>
  <c r="P18" i="28"/>
  <c r="S18" i="28"/>
  <c r="M29" i="28"/>
  <c r="P29" i="28"/>
  <c r="S29" i="28"/>
  <c r="M23" i="28"/>
  <c r="P23" i="28"/>
  <c r="S23" i="28"/>
  <c r="M28" i="28"/>
  <c r="P28" i="28"/>
  <c r="S28" i="28"/>
  <c r="M22" i="28"/>
  <c r="P22" i="28"/>
  <c r="S22" i="28"/>
  <c r="M19" i="28"/>
  <c r="P19" i="28"/>
  <c r="S19" i="28"/>
  <c r="M24" i="28"/>
  <c r="P24" i="28"/>
  <c r="S24" i="28"/>
  <c r="M27" i="28"/>
  <c r="P27" i="28"/>
  <c r="S27" i="28"/>
  <c r="M21" i="28"/>
  <c r="P21" i="28"/>
  <c r="S21" i="28"/>
  <c r="M26" i="28"/>
  <c r="P26" i="28"/>
  <c r="S26" i="28"/>
  <c r="M20" i="28"/>
  <c r="P20" i="28"/>
  <c r="S20" i="28"/>
  <c r="M25" i="28"/>
  <c r="P25" i="28"/>
  <c r="S25" i="28"/>
  <c r="CM21" i="28"/>
  <c r="CM29" i="28"/>
  <c r="CM22" i="28"/>
  <c r="CM23" i="28"/>
  <c r="CM24" i="28"/>
  <c r="CM25" i="28"/>
  <c r="CM18" i="28"/>
  <c r="CM26" i="28"/>
  <c r="CM19" i="28"/>
  <c r="CM27" i="28"/>
  <c r="CM20" i="28"/>
  <c r="CM28" i="28"/>
  <c r="M9" i="28"/>
  <c r="P9" i="28"/>
  <c r="S9" i="28"/>
  <c r="M17" i="28"/>
  <c r="P17" i="28"/>
  <c r="S17" i="28"/>
  <c r="M12" i="28"/>
  <c r="P12" i="28"/>
  <c r="S12" i="28"/>
  <c r="M15" i="28"/>
  <c r="P15" i="28"/>
  <c r="S15" i="28"/>
  <c r="M10" i="28"/>
  <c r="P10" i="28"/>
  <c r="S10" i="28"/>
  <c r="M13" i="28"/>
  <c r="P13" i="28"/>
  <c r="S13" i="28"/>
  <c r="M16" i="28"/>
  <c r="P16" i="28"/>
  <c r="S16" i="28"/>
  <c r="M11" i="28"/>
  <c r="P11" i="28"/>
  <c r="S11" i="28"/>
  <c r="M14" i="28"/>
  <c r="P14" i="28"/>
  <c r="S14" i="28"/>
  <c r="M8" i="28"/>
  <c r="P8" i="28"/>
  <c r="S8" i="28"/>
  <c r="CM8" i="28"/>
  <c r="CJ9" i="28"/>
  <c r="CJ15" i="28"/>
  <c r="CJ16" i="28"/>
  <c r="CK15" i="28"/>
  <c r="CK16" i="28"/>
  <c r="CK9" i="28"/>
  <c r="CL16" i="28"/>
  <c r="CJ13" i="28"/>
  <c r="CJ17" i="28"/>
  <c r="CK13" i="28"/>
  <c r="CK17" i="28"/>
  <c r="CK11" i="28"/>
  <c r="CK10" i="28"/>
  <c r="CK12" i="28"/>
  <c r="CJ10" i="28"/>
  <c r="CJ11" i="28"/>
  <c r="CJ12" i="28"/>
  <c r="CK14" i="28"/>
  <c r="CM10" i="28"/>
  <c r="CM16" i="28"/>
  <c r="CM15" i="28"/>
  <c r="CM13" i="28"/>
  <c r="CM9" i="28"/>
  <c r="CM12" i="28"/>
  <c r="CM14" i="28"/>
  <c r="CM17" i="28"/>
  <c r="CM11" i="28"/>
  <c r="CJ14" i="28"/>
  <c r="CH14" i="28"/>
  <c r="F109" i="26"/>
  <c r="CL31" i="28"/>
  <c r="DC109" i="26"/>
  <c r="CH8" i="28"/>
  <c r="CH13" i="28"/>
  <c r="CL9" i="40"/>
  <c r="DG38" i="26"/>
  <c r="DH38" i="26"/>
  <c r="DI38" i="26"/>
  <c r="DJ38" i="26"/>
  <c r="DK38" i="26"/>
  <c r="DL38" i="26"/>
  <c r="DM38" i="26"/>
  <c r="DN38" i="26"/>
  <c r="DO38" i="26"/>
  <c r="DP38" i="26"/>
  <c r="DQ38" i="26"/>
  <c r="DR38" i="26"/>
  <c r="DS38" i="26"/>
  <c r="DT38" i="26"/>
  <c r="DU38" i="26"/>
  <c r="DV38" i="26"/>
  <c r="DW38" i="26"/>
  <c r="DX38" i="26"/>
  <c r="DY38" i="26"/>
  <c r="DZ38" i="26"/>
  <c r="EA38" i="26"/>
  <c r="EB38" i="26"/>
  <c r="EC38" i="26"/>
  <c r="ED38" i="26"/>
  <c r="EE38" i="26"/>
  <c r="EF38" i="26"/>
  <c r="EG38" i="26"/>
  <c r="EH38" i="26"/>
  <c r="EI38" i="26"/>
  <c r="EJ38" i="26"/>
  <c r="EK38" i="26"/>
  <c r="EL38" i="26"/>
  <c r="EM38" i="26"/>
  <c r="EN38" i="26"/>
  <c r="EO38" i="26"/>
  <c r="EP38" i="26"/>
  <c r="EQ38" i="26"/>
  <c r="ER38" i="26"/>
  <c r="ES38" i="26"/>
  <c r="ET38" i="26"/>
  <c r="EU38" i="26"/>
  <c r="EV38" i="26"/>
  <c r="EW38" i="26"/>
  <c r="EX38" i="26"/>
  <c r="EY38" i="26"/>
  <c r="EZ38" i="26"/>
  <c r="FA38" i="26"/>
  <c r="FB38" i="26"/>
  <c r="FC38" i="26"/>
  <c r="FD38" i="26"/>
  <c r="FE38" i="26"/>
  <c r="FF38" i="26"/>
  <c r="FG38" i="26"/>
  <c r="FH38" i="26"/>
  <c r="FI38" i="26"/>
  <c r="FJ38" i="26"/>
  <c r="FK38" i="26"/>
  <c r="FL38" i="26"/>
  <c r="FM38" i="26"/>
  <c r="FN38" i="26"/>
  <c r="FO38" i="26"/>
  <c r="FP38" i="26"/>
  <c r="FQ38" i="26"/>
  <c r="FR38" i="26"/>
  <c r="FS38" i="26"/>
  <c r="FT38" i="26"/>
  <c r="FU38" i="26"/>
  <c r="DF43" i="26"/>
  <c r="DH47" i="26"/>
  <c r="DI47" i="26"/>
  <c r="DI40" i="26"/>
  <c r="DJ40" i="26"/>
  <c r="DD48" i="26"/>
  <c r="DE48" i="26"/>
  <c r="DE52" i="26"/>
  <c r="DD44" i="26"/>
  <c r="DD46" i="26"/>
  <c r="DE46" i="26"/>
  <c r="DF46" i="26"/>
  <c r="CL14" i="28"/>
  <c r="CL34" i="28"/>
  <c r="CH44" i="28"/>
  <c r="CH17" i="28"/>
  <c r="CL30" i="28"/>
  <c r="CH32" i="28"/>
  <c r="CL21" i="28"/>
  <c r="CL42" i="28"/>
  <c r="CH45" i="28"/>
  <c r="CL8" i="40"/>
  <c r="CB7" i="41"/>
  <c r="CG7" i="41"/>
  <c r="CI34" i="28"/>
  <c r="CI38" i="28"/>
  <c r="CN38" i="28"/>
  <c r="Q38" i="28"/>
  <c r="T38" i="28"/>
  <c r="CI42" i="28"/>
  <c r="CI33" i="28"/>
  <c r="CN33" i="28"/>
  <c r="Q33" i="28"/>
  <c r="T33" i="28"/>
  <c r="CI37" i="28"/>
  <c r="CN37" i="28"/>
  <c r="Q37" i="28"/>
  <c r="T37" i="28"/>
  <c r="CI41" i="28"/>
  <c r="CN41" i="28"/>
  <c r="Q41" i="28"/>
  <c r="T41" i="28"/>
  <c r="CI45" i="28"/>
  <c r="CI32" i="28"/>
  <c r="CI30" i="28"/>
  <c r="CN30" i="28"/>
  <c r="Q30" i="28"/>
  <c r="T30" i="28"/>
  <c r="CI48" i="28"/>
  <c r="CL27" i="28"/>
  <c r="CL48" i="28"/>
  <c r="CL47" i="28"/>
  <c r="CL32" i="28"/>
  <c r="CL46" i="28"/>
  <c r="CI43" i="28"/>
  <c r="CN43" i="28"/>
  <c r="Q43" i="28"/>
  <c r="T43" i="28"/>
  <c r="CI44" i="28"/>
  <c r="CN44" i="28"/>
  <c r="Q44" i="28"/>
  <c r="T44" i="28"/>
  <c r="CI47" i="28"/>
  <c r="CI46" i="28"/>
  <c r="CI36" i="28"/>
  <c r="CN36" i="28"/>
  <c r="Q36" i="28"/>
  <c r="T36" i="28"/>
  <c r="CI40" i="28"/>
  <c r="CN40" i="28"/>
  <c r="Q40" i="28"/>
  <c r="T40" i="28"/>
  <c r="CI31" i="28"/>
  <c r="CN31" i="28"/>
  <c r="Q31" i="28"/>
  <c r="T31" i="28"/>
  <c r="CI35" i="28"/>
  <c r="CN35" i="28"/>
  <c r="Q35" i="28"/>
  <c r="T35" i="28"/>
  <c r="CI39" i="28"/>
  <c r="CN39" i="28"/>
  <c r="Q39" i="28"/>
  <c r="T39" i="28"/>
  <c r="CL23" i="28"/>
  <c r="CL17" i="28"/>
  <c r="CL25" i="28"/>
  <c r="CH24" i="28"/>
  <c r="CL24" i="28"/>
  <c r="CH23" i="28"/>
  <c r="CL26" i="28"/>
  <c r="S36" i="28"/>
  <c r="S32" i="28"/>
  <c r="S34" i="28"/>
  <c r="S30" i="28"/>
  <c r="S39" i="28"/>
  <c r="S37" i="28"/>
  <c r="S33" i="28"/>
  <c r="S35" i="28"/>
  <c r="CL19" i="28"/>
  <c r="S31" i="28"/>
  <c r="S38" i="28"/>
  <c r="CI8" i="28"/>
  <c r="CI18" i="28"/>
  <c r="CI26" i="28"/>
  <c r="CI25" i="28"/>
  <c r="CI20" i="28"/>
  <c r="CN20" i="28"/>
  <c r="Q20" i="28"/>
  <c r="T20" i="28"/>
  <c r="CI23" i="28"/>
  <c r="CI24" i="28"/>
  <c r="CL8" i="28"/>
  <c r="CL18" i="28"/>
  <c r="CI28" i="28"/>
  <c r="CN28" i="28"/>
  <c r="Q28" i="28"/>
  <c r="T28" i="28"/>
  <c r="CI22" i="28"/>
  <c r="CN22" i="28"/>
  <c r="Q22" i="28"/>
  <c r="T22" i="28"/>
  <c r="CI27" i="28"/>
  <c r="CI19" i="28"/>
  <c r="CI21" i="28"/>
  <c r="CI29" i="28"/>
  <c r="CN29" i="28"/>
  <c r="Q29" i="28"/>
  <c r="T29" i="28"/>
  <c r="CL15" i="28"/>
  <c r="CL13" i="28"/>
  <c r="CH11" i="28"/>
  <c r="CL12" i="28"/>
  <c r="CH12" i="28"/>
  <c r="CH9" i="28"/>
  <c r="CL9" i="28"/>
  <c r="CH10" i="28"/>
  <c r="CI14" i="28"/>
  <c r="CN14" i="28"/>
  <c r="Q14" i="28"/>
  <c r="T14" i="28"/>
  <c r="CI9" i="28"/>
  <c r="CI12" i="28"/>
  <c r="CH16" i="28"/>
  <c r="CH15" i="28"/>
  <c r="CI17" i="28"/>
  <c r="CI13" i="28"/>
  <c r="CI16" i="28"/>
  <c r="CI15" i="28"/>
  <c r="CI11" i="28"/>
  <c r="CI10" i="28"/>
  <c r="CL10" i="28"/>
  <c r="CL11" i="28"/>
  <c r="DD109" i="26"/>
  <c r="G109" i="26"/>
  <c r="DF52" i="26"/>
  <c r="DG52" i="26"/>
  <c r="DK40" i="26"/>
  <c r="DJ47" i="26"/>
  <c r="DE44" i="26"/>
  <c r="CN21" i="28"/>
  <c r="Q21" i="28"/>
  <c r="T21" i="28"/>
  <c r="CN42" i="28"/>
  <c r="Q42" i="28"/>
  <c r="T42" i="28"/>
  <c r="CN34" i="28"/>
  <c r="Q34" i="28"/>
  <c r="T34" i="28"/>
  <c r="CN48" i="28"/>
  <c r="Q48" i="28"/>
  <c r="T48" i="28"/>
  <c r="CN45" i="28"/>
  <c r="Q45" i="28"/>
  <c r="T45" i="28"/>
  <c r="CN26" i="28"/>
  <c r="Q26" i="28"/>
  <c r="T26" i="28"/>
  <c r="CN32" i="28"/>
  <c r="Q32" i="28"/>
  <c r="T32" i="28"/>
  <c r="CN47" i="28"/>
  <c r="Q47" i="28"/>
  <c r="T47" i="28"/>
  <c r="CN24" i="28"/>
  <c r="Q24" i="28"/>
  <c r="T24" i="28"/>
  <c r="CN27" i="28"/>
  <c r="Q27" i="28"/>
  <c r="T27" i="28"/>
  <c r="CN46" i="28"/>
  <c r="Q46" i="28"/>
  <c r="T46" i="28"/>
  <c r="CN8" i="28"/>
  <c r="Q8" i="28"/>
  <c r="T8" i="28"/>
  <c r="CN23" i="28"/>
  <c r="Q23" i="28"/>
  <c r="T23" i="28"/>
  <c r="CN17" i="28"/>
  <c r="Q17" i="28"/>
  <c r="T17" i="28"/>
  <c r="CN25" i="28"/>
  <c r="Q25" i="28"/>
  <c r="T25" i="28"/>
  <c r="CN19" i="28"/>
  <c r="Q19" i="28"/>
  <c r="T19" i="28"/>
  <c r="CN18" i="28"/>
  <c r="Q18" i="28"/>
  <c r="T18" i="28"/>
  <c r="CN13" i="28"/>
  <c r="Q13" i="28"/>
  <c r="T13" i="28"/>
  <c r="CN9" i="28"/>
  <c r="Q9" i="28"/>
  <c r="T9" i="28"/>
  <c r="CN12" i="28"/>
  <c r="Q12" i="28"/>
  <c r="T12" i="28"/>
  <c r="CN15" i="28"/>
  <c r="Q15" i="28"/>
  <c r="T15" i="28"/>
  <c r="CN16" i="28"/>
  <c r="Q16" i="28"/>
  <c r="T16" i="28"/>
  <c r="CN10" i="28"/>
  <c r="Q10" i="28"/>
  <c r="T10" i="28"/>
  <c r="CN11" i="28"/>
  <c r="Q11" i="28"/>
  <c r="T11" i="28"/>
  <c r="DE109" i="26"/>
  <c r="H109" i="26"/>
  <c r="DL40" i="26"/>
  <c r="DM40" i="26"/>
  <c r="DF48" i="26"/>
  <c r="DK47" i="26"/>
  <c r="DL47" i="26"/>
  <c r="DH52" i="26"/>
  <c r="DI52" i="26"/>
  <c r="DJ52" i="26"/>
  <c r="DK52" i="26"/>
  <c r="DL52" i="26"/>
  <c r="DM52" i="26"/>
  <c r="DN52" i="26"/>
  <c r="DO52" i="26"/>
  <c r="DP52" i="26"/>
  <c r="DQ52" i="26"/>
  <c r="DR52" i="26"/>
  <c r="DS52" i="26"/>
  <c r="DF44" i="26"/>
  <c r="DG44" i="26"/>
  <c r="DH44" i="26"/>
  <c r="DI44" i="26"/>
  <c r="DJ44" i="26"/>
  <c r="DK44" i="26"/>
  <c r="DL44" i="26"/>
  <c r="DM44" i="26"/>
  <c r="DN44" i="26"/>
  <c r="DO44" i="26"/>
  <c r="DP44" i="26"/>
  <c r="DQ44" i="26"/>
  <c r="DR44" i="26"/>
  <c r="DS44" i="26"/>
  <c r="DT44" i="26"/>
  <c r="DU44" i="26"/>
  <c r="DV44" i="26"/>
  <c r="DW44" i="26"/>
  <c r="DX44" i="26"/>
  <c r="DY44" i="26"/>
  <c r="DZ44" i="26"/>
  <c r="EA44" i="26"/>
  <c r="EB44" i="26"/>
  <c r="EC44" i="26"/>
  <c r="ED44" i="26"/>
  <c r="EE44" i="26"/>
  <c r="EF44" i="26"/>
  <c r="EG44" i="26"/>
  <c r="EH44" i="26"/>
  <c r="DF109" i="26"/>
  <c r="I109" i="26"/>
  <c r="DN40" i="26"/>
  <c r="DO40" i="26"/>
  <c r="DM47" i="26"/>
  <c r="DG48" i="26"/>
  <c r="DG109" i="26"/>
  <c r="J109" i="26"/>
  <c r="DN47" i="26"/>
  <c r="DP40" i="26"/>
  <c r="K109" i="26"/>
  <c r="DH109" i="26"/>
  <c r="DI109" i="26"/>
  <c r="DJ109" i="26"/>
  <c r="DQ40" i="26"/>
  <c r="DR40" i="26"/>
  <c r="DS40" i="26"/>
  <c r="DT40" i="26"/>
  <c r="DU40" i="26"/>
  <c r="DV40" i="26"/>
  <c r="DW40" i="26"/>
  <c r="DX40" i="26"/>
  <c r="DY40" i="26"/>
  <c r="DZ40" i="26"/>
  <c r="EA40" i="26"/>
  <c r="EB40" i="26"/>
  <c r="EC40" i="26"/>
  <c r="ED40" i="26"/>
  <c r="EE40" i="26"/>
  <c r="EF40" i="26"/>
  <c r="EG40" i="26"/>
  <c r="EH40" i="26"/>
  <c r="EI40" i="26"/>
  <c r="EJ40" i="26"/>
  <c r="EK40" i="26"/>
  <c r="DO47" i="26"/>
  <c r="DP47" i="26"/>
  <c r="DQ47" i="26"/>
  <c r="DR47" i="26"/>
  <c r="DS47" i="26"/>
  <c r="DT47" i="26"/>
  <c r="DU47" i="26"/>
  <c r="DV47" i="26"/>
  <c r="DW47" i="26"/>
  <c r="DX47" i="26"/>
  <c r="DY47" i="26"/>
  <c r="DZ47" i="26"/>
  <c r="EA47" i="26"/>
  <c r="EB47" i="26"/>
  <c r="EC47" i="26"/>
  <c r="ED47" i="26"/>
  <c r="EE47" i="26"/>
  <c r="EF47" i="26"/>
  <c r="EG47" i="26"/>
  <c r="EH47" i="26"/>
  <c r="EI47" i="26"/>
  <c r="EJ47" i="26"/>
  <c r="EK47" i="26"/>
  <c r="EL47" i="26"/>
  <c r="EM47" i="26"/>
  <c r="EN47" i="26"/>
  <c r="EO47" i="26"/>
  <c r="EP47" i="26"/>
  <c r="EQ47" i="26"/>
  <c r="ER47" i="26"/>
  <c r="ES47" i="26"/>
  <c r="ET47" i="26"/>
  <c r="EU47" i="26"/>
  <c r="EV47" i="26"/>
  <c r="EW47" i="26"/>
  <c r="EX47" i="26"/>
  <c r="EY47" i="26"/>
  <c r="EZ47" i="26"/>
  <c r="FA47" i="26"/>
  <c r="FB47" i="26"/>
  <c r="FC47" i="26"/>
  <c r="FD47" i="26"/>
  <c r="FE47" i="26"/>
  <c r="FF47" i="26"/>
  <c r="FG47" i="26"/>
  <c r="FH47" i="26"/>
  <c r="FI47" i="26"/>
  <c r="FJ47" i="26"/>
  <c r="FK47" i="26"/>
  <c r="FL47" i="26"/>
  <c r="FM47" i="26"/>
  <c r="FN47" i="26"/>
  <c r="FO47" i="26"/>
  <c r="FP47" i="26"/>
  <c r="FQ47" i="26"/>
  <c r="FR47" i="26"/>
  <c r="FS47" i="26"/>
  <c r="FT47" i="26"/>
  <c r="FU47" i="26"/>
  <c r="FV47" i="26"/>
  <c r="FW47" i="26"/>
  <c r="FX47" i="26"/>
  <c r="FY47" i="26"/>
  <c r="FZ47" i="26"/>
  <c r="GA47" i="26"/>
  <c r="GB47" i="26"/>
  <c r="L109" i="26"/>
  <c r="M109" i="26"/>
  <c r="N109" i="26"/>
  <c r="DK109" i="26"/>
  <c r="DL109" i="26"/>
  <c r="O109" i="26"/>
  <c r="P109" i="26"/>
  <c r="Q109" i="26"/>
  <c r="DM109" i="26"/>
  <c r="DN109" i="26"/>
  <c r="R109" i="26"/>
  <c r="S109" i="26"/>
  <c r="T109" i="26"/>
  <c r="U109" i="26"/>
  <c r="V109" i="26"/>
  <c r="W109" i="26"/>
  <c r="X109" i="26"/>
  <c r="Y109" i="26"/>
  <c r="Z109" i="26"/>
  <c r="AA109" i="26"/>
  <c r="AB109" i="26"/>
  <c r="AC109" i="26"/>
  <c r="AD109" i="26"/>
  <c r="AE109" i="26"/>
  <c r="AF109" i="26"/>
  <c r="AG109" i="26"/>
  <c r="AH109" i="26"/>
  <c r="AI109" i="26"/>
  <c r="AJ109" i="26"/>
  <c r="AK109" i="26"/>
  <c r="AL109" i="26"/>
  <c r="AM109" i="26"/>
  <c r="AN109" i="26"/>
  <c r="AO109" i="26"/>
  <c r="AP109" i="26"/>
  <c r="AQ109" i="26"/>
  <c r="AR109" i="26"/>
  <c r="AS109" i="26"/>
  <c r="AT109" i="26"/>
  <c r="AU109" i="26"/>
  <c r="AV109" i="26"/>
  <c r="AW109" i="26"/>
  <c r="AX109" i="26"/>
  <c r="AY109" i="26"/>
  <c r="AZ109" i="26"/>
  <c r="BA109" i="26"/>
  <c r="BB109" i="26"/>
  <c r="BC109" i="26"/>
  <c r="BD109" i="26"/>
  <c r="BE109" i="26"/>
  <c r="BF109" i="26"/>
  <c r="BG109" i="26"/>
  <c r="BH109" i="26"/>
  <c r="BI109" i="26"/>
  <c r="BJ109" i="26"/>
  <c r="BK109" i="26"/>
  <c r="BL109" i="26"/>
  <c r="BM109" i="26"/>
  <c r="BN109" i="26"/>
  <c r="BO109" i="26"/>
  <c r="BP109" i="26"/>
  <c r="BQ109" i="26"/>
  <c r="BR109" i="26"/>
  <c r="BS109" i="26"/>
  <c r="BT109" i="26"/>
  <c r="BU109" i="26"/>
  <c r="BV109" i="26"/>
  <c r="BW109" i="26"/>
  <c r="BX109" i="26"/>
  <c r="BY109" i="26"/>
  <c r="BZ109" i="26"/>
  <c r="CA109" i="26"/>
  <c r="CB109" i="26"/>
  <c r="CC109" i="26"/>
  <c r="CD109" i="26"/>
  <c r="CE109" i="26"/>
  <c r="CF109" i="26"/>
  <c r="CG109" i="26"/>
  <c r="CH109" i="26"/>
  <c r="CI109" i="26"/>
  <c r="CJ109" i="26"/>
  <c r="CK109" i="26"/>
  <c r="CL109" i="26"/>
  <c r="CM109" i="26"/>
  <c r="CN109" i="26"/>
  <c r="CO109" i="26"/>
  <c r="CP109" i="26"/>
  <c r="CQ109" i="26"/>
  <c r="CR109" i="26"/>
  <c r="CS109" i="26"/>
  <c r="CT109" i="26"/>
  <c r="CU109" i="26"/>
  <c r="CV109" i="26"/>
  <c r="CW109" i="26"/>
  <c r="CX109" i="26"/>
  <c r="CY109" i="26"/>
  <c r="DO109" i="26"/>
  <c r="DP109" i="26"/>
  <c r="DQ109" i="26"/>
  <c r="DR109" i="26"/>
  <c r="DS109" i="26"/>
  <c r="DT109" i="26"/>
  <c r="DU109" i="26"/>
  <c r="DV109" i="26"/>
  <c r="DW109" i="26"/>
  <c r="DX109" i="26"/>
  <c r="DY109" i="26"/>
  <c r="DZ109" i="26"/>
  <c r="EA109" i="26"/>
  <c r="EB109" i="26"/>
  <c r="EC109" i="26"/>
  <c r="ED109" i="26"/>
  <c r="EE109" i="26"/>
  <c r="EF109" i="26"/>
  <c r="EG109" i="26"/>
  <c r="EH109" i="26"/>
  <c r="EI109" i="26"/>
  <c r="EJ109" i="26"/>
  <c r="EK109" i="26"/>
  <c r="EL109" i="26"/>
  <c r="EM109" i="26"/>
  <c r="EN109" i="26"/>
  <c r="EO109" i="26"/>
  <c r="EP109" i="26"/>
  <c r="EQ109" i="26"/>
  <c r="ER109" i="26"/>
  <c r="ES109" i="26"/>
  <c r="ET109" i="26"/>
  <c r="EU109" i="26"/>
  <c r="EV109" i="26"/>
  <c r="EW109" i="26"/>
  <c r="EX109" i="26"/>
  <c r="EY109" i="26"/>
  <c r="EZ109" i="26"/>
  <c r="FA109" i="26"/>
  <c r="FB109" i="26"/>
  <c r="FC109" i="26"/>
  <c r="FD109" i="26"/>
  <c r="FE109" i="26"/>
  <c r="FF109" i="26"/>
  <c r="FG109" i="26"/>
  <c r="FH109" i="26"/>
  <c r="FI109" i="26"/>
  <c r="FJ109" i="26"/>
  <c r="FK109" i="26"/>
  <c r="FL109" i="26"/>
  <c r="FM109" i="26"/>
  <c r="FN109" i="26"/>
  <c r="FO109" i="26"/>
  <c r="FP109" i="26"/>
  <c r="FQ109" i="26"/>
  <c r="FR109" i="26"/>
  <c r="FS109" i="26"/>
  <c r="FT109" i="26"/>
  <c r="FU109" i="26"/>
  <c r="FV109" i="26"/>
  <c r="FW109" i="26"/>
  <c r="FX109" i="26"/>
  <c r="FY109" i="26"/>
  <c r="FZ109" i="26"/>
  <c r="GA109" i="26"/>
  <c r="GB109" i="26"/>
  <c r="GC109" i="26"/>
  <c r="GD109" i="26"/>
  <c r="GE109" i="26"/>
  <c r="GF109" i="26"/>
  <c r="GG109" i="26"/>
  <c r="GH109" i="26"/>
  <c r="GI109" i="26"/>
  <c r="GJ109" i="26"/>
  <c r="GK109" i="26"/>
  <c r="GL109" i="26"/>
  <c r="GM109" i="26"/>
  <c r="GN109" i="26"/>
  <c r="GO109" i="26"/>
  <c r="GP109" i="26"/>
  <c r="GQ109" i="26"/>
  <c r="GR109" i="26"/>
  <c r="GS109" i="26"/>
  <c r="GT109" i="26"/>
  <c r="GU109" i="26"/>
  <c r="GV109" i="26"/>
  <c r="GW109" i="26"/>
  <c r="FV38" i="26"/>
  <c r="FW38" i="26"/>
  <c r="FX38" i="26"/>
  <c r="FY38" i="26"/>
  <c r="FZ38" i="26"/>
  <c r="GA38" i="26"/>
  <c r="GB38" i="26"/>
  <c r="GC38" i="26"/>
  <c r="GD38" i="26"/>
  <c r="GE38" i="26"/>
  <c r="GF38" i="26"/>
  <c r="GG38" i="26"/>
  <c r="GH38" i="26"/>
  <c r="GI38" i="26"/>
  <c r="GJ38" i="26"/>
  <c r="GK38" i="26"/>
  <c r="GL38" i="26"/>
  <c r="GM38" i="26"/>
  <c r="GN38" i="26"/>
  <c r="GO38" i="26"/>
  <c r="GP38" i="26"/>
  <c r="GQ38" i="26"/>
  <c r="GR38" i="26"/>
  <c r="GS38" i="26"/>
  <c r="GT38" i="26"/>
  <c r="GU38" i="26"/>
  <c r="GV38" i="26"/>
  <c r="GW38" i="26"/>
  <c r="A1" i="28"/>
  <c r="A2" i="38"/>
  <c r="CK9" i="40"/>
  <c r="CQ9" i="40"/>
  <c r="N9" i="40"/>
  <c r="M52" i="28"/>
  <c r="M61" i="28"/>
  <c r="M64" i="28"/>
  <c r="M77" i="28"/>
  <c r="P77" i="28"/>
  <c r="M49" i="28"/>
  <c r="M55" i="28"/>
  <c r="M58" i="28"/>
  <c r="M68" i="28"/>
  <c r="P68" i="28"/>
  <c r="M74" i="28"/>
  <c r="M71" i="28"/>
  <c r="P71" i="28"/>
  <c r="M78" i="28"/>
  <c r="M53" i="28"/>
  <c r="P53" i="28"/>
  <c r="M56" i="28"/>
  <c r="M59" i="28"/>
  <c r="M62" i="28"/>
  <c r="M65" i="28"/>
  <c r="M75" i="28"/>
  <c r="M50" i="28"/>
  <c r="M69" i="28"/>
  <c r="M72" i="28"/>
  <c r="P72" i="28"/>
  <c r="M79" i="28"/>
  <c r="M60" i="28"/>
  <c r="M66" i="28"/>
  <c r="M76" i="28"/>
  <c r="M51" i="28"/>
  <c r="M54" i="28"/>
  <c r="M57" i="28"/>
  <c r="M63" i="28"/>
  <c r="P63" i="28"/>
  <c r="M67" i="28"/>
  <c r="M70" i="28"/>
  <c r="M73" i="28"/>
  <c r="CK18" i="40"/>
  <c r="CQ18" i="40"/>
  <c r="N18" i="40"/>
  <c r="CK13" i="40"/>
  <c r="CQ13" i="40"/>
  <c r="N13" i="40"/>
  <c r="CK19" i="40"/>
  <c r="CQ19" i="40"/>
  <c r="N19" i="40"/>
  <c r="CK14" i="40"/>
  <c r="CQ14" i="40"/>
  <c r="N14" i="40"/>
  <c r="CK20" i="40"/>
  <c r="CQ20" i="40"/>
  <c r="N20" i="40"/>
  <c r="CK16" i="40"/>
  <c r="CQ16" i="40"/>
  <c r="N16" i="40"/>
  <c r="CK15" i="40"/>
  <c r="CQ15" i="40"/>
  <c r="N15" i="40"/>
  <c r="CK11" i="40"/>
  <c r="CQ11" i="40" s="1"/>
  <c r="N11" i="40" s="1"/>
  <c r="CK10" i="40"/>
  <c r="CQ10" i="40" s="1"/>
  <c r="N10" i="40" s="1"/>
  <c r="AH22" i="26"/>
  <c r="BA23" i="26"/>
  <c r="BW34" i="26"/>
  <c r="AC22" i="26"/>
  <c r="AZ22" i="26"/>
  <c r="BZ28" i="26"/>
  <c r="U21" i="26"/>
  <c r="M30" i="26"/>
  <c r="AI22" i="26"/>
  <c r="AV22" i="26"/>
  <c r="U20" i="26"/>
  <c r="BD28" i="26"/>
  <c r="CA22" i="26"/>
  <c r="CF31" i="26"/>
  <c r="CE23" i="26"/>
  <c r="CK34" i="26"/>
  <c r="CE20" i="26"/>
  <c r="CJ22" i="26"/>
  <c r="AJ31" i="26"/>
  <c r="H26" i="26"/>
  <c r="BN24" i="26"/>
  <c r="CX21" i="26"/>
  <c r="Z23" i="26"/>
  <c r="CQ19" i="26"/>
  <c r="CG24" i="26"/>
  <c r="CE24" i="26"/>
  <c r="BK21" i="26"/>
  <c r="BR19" i="26"/>
  <c r="BW25" i="26"/>
  <c r="BI28" i="26"/>
  <c r="U23" i="26"/>
  <c r="AL29" i="26"/>
  <c r="CN25" i="26"/>
  <c r="H29" i="26"/>
  <c r="U25" i="26"/>
  <c r="CT31" i="26"/>
  <c r="BN34" i="26"/>
  <c r="BY27" i="26"/>
  <c r="AI19" i="26"/>
  <c r="CC22" i="26"/>
  <c r="H28" i="26"/>
  <c r="R27" i="26"/>
  <c r="U22" i="26"/>
  <c r="F19" i="26"/>
  <c r="S27" i="26"/>
  <c r="CK28" i="26"/>
  <c r="AY23" i="26"/>
  <c r="BI19" i="26"/>
  <c r="BM32" i="26"/>
  <c r="BG27" i="26"/>
  <c r="W33" i="26"/>
  <c r="AM23" i="26"/>
  <c r="CX22" i="26"/>
  <c r="CF23" i="26"/>
  <c r="CN24" i="26"/>
  <c r="CB31" i="26"/>
  <c r="CP22" i="26"/>
  <c r="BE20" i="26"/>
  <c r="AR23" i="26"/>
  <c r="I24" i="26"/>
  <c r="CK26" i="26"/>
  <c r="BX33" i="26"/>
  <c r="BY29" i="26"/>
  <c r="CS26" i="26"/>
  <c r="BH22" i="26"/>
  <c r="AJ25" i="26"/>
  <c r="CU20" i="26"/>
  <c r="CH21" i="26"/>
  <c r="CA19" i="26"/>
  <c r="CF20" i="26"/>
  <c r="AN24" i="26"/>
  <c r="BS25" i="26"/>
  <c r="AV19" i="26"/>
  <c r="S20" i="26"/>
  <c r="CQ24" i="26"/>
  <c r="AE26" i="26"/>
  <c r="AI30" i="26"/>
  <c r="V31" i="26"/>
  <c r="CA28" i="26"/>
  <c r="CR26" i="26"/>
  <c r="CU31" i="26"/>
  <c r="BV34" i="26"/>
  <c r="M29" i="26"/>
  <c r="CJ23" i="26"/>
  <c r="CA29" i="26"/>
  <c r="CT30" i="26"/>
  <c r="AV26" i="26"/>
  <c r="D19" i="26"/>
  <c r="CV27" i="26"/>
  <c r="AR28" i="26"/>
  <c r="BJ34" i="26"/>
  <c r="BO24" i="26"/>
  <c r="F24" i="26"/>
  <c r="DD24" i="26"/>
  <c r="DE24" i="26"/>
  <c r="DF24" i="26"/>
  <c r="DG24" i="26"/>
  <c r="DH24" i="26"/>
  <c r="DI24" i="26"/>
  <c r="DJ24" i="26"/>
  <c r="DK24" i="26"/>
  <c r="DL24" i="26"/>
  <c r="DM24" i="26"/>
  <c r="DN24" i="26"/>
  <c r="DO24" i="26"/>
  <c r="DP24" i="26"/>
  <c r="DQ24" i="26"/>
  <c r="DR24" i="26"/>
  <c r="DS24" i="26"/>
  <c r="DT24" i="26"/>
  <c r="DU24" i="26"/>
  <c r="DV24" i="26"/>
  <c r="DW24" i="26"/>
  <c r="DX24" i="26"/>
  <c r="DY24" i="26"/>
  <c r="DZ24" i="26"/>
  <c r="EA24" i="26"/>
  <c r="EB24" i="26"/>
  <c r="EC24" i="26"/>
  <c r="ED24" i="26"/>
  <c r="EE24" i="26"/>
  <c r="EF24" i="26"/>
  <c r="EG24" i="26"/>
  <c r="EH24" i="26"/>
  <c r="EI24" i="26"/>
  <c r="EJ24" i="26"/>
  <c r="EK24" i="26"/>
  <c r="EL24" i="26"/>
  <c r="EM24" i="26"/>
  <c r="EN24" i="26"/>
  <c r="EO24" i="26"/>
  <c r="EP24" i="26"/>
  <c r="EQ24" i="26"/>
  <c r="ER24" i="26"/>
  <c r="ES24" i="26"/>
  <c r="ET24" i="26"/>
  <c r="EU24" i="26"/>
  <c r="EV24" i="26"/>
  <c r="EW24" i="26"/>
  <c r="EX24" i="26"/>
  <c r="EY24" i="26"/>
  <c r="EZ24" i="26"/>
  <c r="FA24" i="26"/>
  <c r="FB24" i="26"/>
  <c r="FC24" i="26"/>
  <c r="FD24" i="26"/>
  <c r="FE24" i="26"/>
  <c r="FF24" i="26"/>
  <c r="FG24" i="26"/>
  <c r="FH24" i="26"/>
  <c r="FI24" i="26"/>
  <c r="FJ24" i="26"/>
  <c r="FK24" i="26"/>
  <c r="FL24" i="26"/>
  <c r="FM24" i="26"/>
  <c r="FN24" i="26"/>
  <c r="FO24" i="26"/>
  <c r="FP24" i="26"/>
  <c r="FQ24" i="26"/>
  <c r="FR24" i="26"/>
  <c r="FS24" i="26"/>
  <c r="FT24" i="26"/>
  <c r="FU24" i="26"/>
  <c r="FV24" i="26"/>
  <c r="FW24" i="26"/>
  <c r="FX24" i="26"/>
  <c r="FY24" i="26"/>
  <c r="FZ24" i="26"/>
  <c r="GA24" i="26"/>
  <c r="GB24" i="26"/>
  <c r="GC24" i="26"/>
  <c r="GD24" i="26"/>
  <c r="GE24" i="26"/>
  <c r="GF24" i="26"/>
  <c r="GG24" i="26"/>
  <c r="GH24" i="26"/>
  <c r="GI24" i="26"/>
  <c r="GJ24" i="26"/>
  <c r="GK24" i="26"/>
  <c r="GL24" i="26"/>
  <c r="GM24" i="26"/>
  <c r="GN24" i="26"/>
  <c r="GO24" i="26"/>
  <c r="GP24" i="26"/>
  <c r="GQ24" i="26"/>
  <c r="GR24" i="26"/>
  <c r="GS24" i="26"/>
  <c r="GT24" i="26"/>
  <c r="GU24" i="26"/>
  <c r="GV24" i="26"/>
  <c r="GW24" i="26"/>
  <c r="L25" i="26"/>
  <c r="E27" i="26"/>
  <c r="AY29" i="26"/>
  <c r="BJ24" i="26"/>
  <c r="X22" i="26"/>
  <c r="AC24" i="26"/>
  <c r="Y20" i="26"/>
  <c r="Z28" i="26"/>
  <c r="CY19" i="26"/>
  <c r="E31" i="26"/>
  <c r="AL34" i="26"/>
  <c r="BV21" i="26"/>
  <c r="BX28" i="26"/>
  <c r="O23" i="26"/>
  <c r="CX27" i="26"/>
  <c r="AK21" i="26"/>
  <c r="CT23" i="26"/>
  <c r="X24" i="26"/>
  <c r="V22" i="26"/>
  <c r="CU33" i="26"/>
  <c r="BL23" i="26"/>
  <c r="BU20" i="26"/>
  <c r="Z22" i="26"/>
  <c r="AI31" i="26"/>
  <c r="AP34" i="26"/>
  <c r="Y32" i="26"/>
  <c r="AO28" i="26"/>
  <c r="CO34" i="26"/>
  <c r="BY32" i="26"/>
  <c r="CM23" i="26"/>
  <c r="CT32" i="26"/>
  <c r="BA30" i="26"/>
  <c r="CN28" i="26"/>
  <c r="D21" i="26"/>
  <c r="D31" i="26"/>
  <c r="U29" i="26"/>
  <c r="BO27" i="26"/>
  <c r="AK23" i="26"/>
  <c r="BX31" i="26"/>
  <c r="AJ19" i="26"/>
  <c r="N19" i="26"/>
  <c r="AZ27" i="26"/>
  <c r="BN33" i="26"/>
  <c r="CC30" i="26"/>
  <c r="CY29" i="26"/>
  <c r="BE29" i="26"/>
  <c r="CX19" i="26"/>
  <c r="D34" i="26"/>
  <c r="F25" i="26"/>
  <c r="BS31" i="26"/>
  <c r="Q28" i="26"/>
  <c r="J32" i="26"/>
  <c r="CL27" i="26"/>
  <c r="Y24" i="26"/>
  <c r="Z34" i="26"/>
  <c r="CS27" i="26"/>
  <c r="BS22" i="26"/>
  <c r="L21" i="26"/>
  <c r="U30" i="26"/>
  <c r="BV32" i="26"/>
  <c r="AO34" i="26"/>
  <c r="BE25" i="26"/>
  <c r="CY28" i="26"/>
  <c r="AZ32" i="26"/>
  <c r="F31" i="26"/>
  <c r="CG31" i="26"/>
  <c r="BS24" i="26"/>
  <c r="AY32" i="26"/>
  <c r="CI29" i="26"/>
  <c r="BJ27" i="26"/>
  <c r="AW23" i="26"/>
  <c r="D33" i="26"/>
  <c r="Y21" i="26"/>
  <c r="AF30" i="26"/>
  <c r="BD29" i="26"/>
  <c r="CG27" i="26"/>
  <c r="BC29" i="26"/>
  <c r="AD33" i="26"/>
  <c r="AC27" i="26"/>
  <c r="S23" i="26"/>
  <c r="CG29" i="26"/>
  <c r="CB32" i="26"/>
  <c r="BE23" i="26"/>
  <c r="BV28" i="26"/>
  <c r="J31" i="26"/>
  <c r="BD24" i="26"/>
  <c r="CP31" i="26"/>
  <c r="AJ24" i="26"/>
  <c r="CC34" i="26"/>
  <c r="CL26" i="26"/>
  <c r="CF29" i="26"/>
  <c r="BV26" i="26"/>
  <c r="AX25" i="26"/>
  <c r="CK19" i="26"/>
  <c r="AD34" i="26"/>
  <c r="CW19" i="26"/>
  <c r="CP29" i="26"/>
  <c r="AQ30" i="26"/>
  <c r="Q32" i="26"/>
  <c r="W19" i="26"/>
  <c r="CO21" i="26"/>
  <c r="CS20" i="26"/>
  <c r="AL32" i="26"/>
  <c r="AS19" i="26"/>
  <c r="AX30" i="26"/>
  <c r="CT20" i="26"/>
  <c r="CK32" i="26"/>
  <c r="Q22" i="26"/>
  <c r="AG24" i="26"/>
  <c r="BL22" i="26"/>
  <c r="U32" i="26"/>
  <c r="CC32" i="26"/>
  <c r="BY21" i="26"/>
  <c r="CV23" i="26"/>
  <c r="AM22" i="26"/>
  <c r="F30" i="26"/>
  <c r="CB21" i="26"/>
  <c r="CS21" i="26"/>
  <c r="AP21" i="26"/>
  <c r="CM29" i="26"/>
  <c r="O21" i="26"/>
  <c r="T34" i="26"/>
  <c r="P32" i="26"/>
  <c r="AB25" i="26"/>
  <c r="AV27" i="26"/>
  <c r="BZ24" i="26"/>
  <c r="BN29" i="26"/>
  <c r="BD32" i="26"/>
  <c r="L24" i="26"/>
  <c r="L23" i="26"/>
  <c r="BJ23" i="26"/>
  <c r="CG34" i="26"/>
  <c r="CP20" i="26"/>
  <c r="AI27" i="26"/>
  <c r="U33" i="26"/>
  <c r="I27" i="26"/>
  <c r="CV33" i="26"/>
  <c r="BY28" i="26"/>
  <c r="CJ20" i="26"/>
  <c r="AT25" i="26"/>
  <c r="CJ25" i="26"/>
  <c r="CT22" i="26"/>
  <c r="BX20" i="26"/>
  <c r="AN27" i="26"/>
  <c r="H30" i="26"/>
  <c r="P25" i="26"/>
  <c r="CN27" i="26"/>
  <c r="BF20" i="26"/>
  <c r="BE27" i="26"/>
  <c r="AH23" i="26"/>
  <c r="Y28" i="26"/>
  <c r="BC31" i="26"/>
  <c r="D29" i="26"/>
  <c r="D32" i="26"/>
  <c r="BT22" i="26"/>
  <c r="BB23" i="26"/>
  <c r="R34" i="26"/>
  <c r="L20" i="26"/>
  <c r="M19" i="26"/>
  <c r="L28" i="26"/>
  <c r="Z33" i="26"/>
  <c r="BC20" i="26"/>
  <c r="BJ32" i="26"/>
  <c r="CB33" i="26"/>
  <c r="BS19" i="26"/>
  <c r="BQ34" i="26"/>
  <c r="P34" i="26"/>
  <c r="BY31" i="26"/>
  <c r="AA25" i="26"/>
  <c r="CB20" i="26"/>
  <c r="V29" i="26"/>
  <c r="BR31" i="26"/>
  <c r="CK30" i="26"/>
  <c r="AB26" i="26"/>
  <c r="AN33" i="26"/>
  <c r="BY19" i="26"/>
  <c r="AO24" i="26"/>
  <c r="CC24" i="26"/>
  <c r="W32" i="26"/>
  <c r="L26" i="26"/>
  <c r="AO22" i="26"/>
  <c r="CC23" i="26"/>
  <c r="AN29" i="26"/>
  <c r="CE34" i="26"/>
  <c r="CJ24" i="26"/>
  <c r="Q29" i="26"/>
  <c r="BH27" i="26"/>
  <c r="Q30" i="26"/>
  <c r="BS20" i="26"/>
  <c r="K19" i="26"/>
  <c r="CE30" i="26"/>
  <c r="BN32" i="26"/>
  <c r="BC24" i="26"/>
  <c r="I34" i="26"/>
  <c r="AI23" i="26"/>
  <c r="BD22" i="26"/>
  <c r="AK27" i="26"/>
  <c r="CK29" i="26"/>
  <c r="CC21" i="26"/>
  <c r="BN30" i="26"/>
  <c r="BG30" i="26"/>
  <c r="AS31" i="26"/>
  <c r="BP33" i="26"/>
  <c r="CG22" i="26"/>
  <c r="AO23" i="26"/>
  <c r="AO20" i="26"/>
  <c r="AY30" i="26"/>
  <c r="N33" i="26"/>
  <c r="BG25" i="26"/>
  <c r="BU34" i="26"/>
  <c r="CI24" i="26"/>
  <c r="CV24" i="26"/>
  <c r="AZ26" i="26"/>
  <c r="AR34" i="26"/>
  <c r="BR33" i="26"/>
  <c r="BY26" i="26"/>
  <c r="BJ19" i="26"/>
  <c r="AM26" i="26"/>
  <c r="D30" i="26"/>
  <c r="BT29" i="26"/>
  <c r="BV31" i="26"/>
  <c r="Z20" i="26"/>
  <c r="CW28" i="26"/>
  <c r="AQ25" i="26"/>
  <c r="BZ21" i="26"/>
  <c r="BD26" i="26"/>
  <c r="AH30" i="26"/>
  <c r="BS28" i="26"/>
  <c r="P28" i="26"/>
  <c r="R20" i="26"/>
  <c r="Z32" i="26"/>
  <c r="M24" i="26"/>
  <c r="BG23" i="26"/>
  <c r="BX27" i="26"/>
  <c r="AX19" i="26"/>
  <c r="AP30" i="26"/>
  <c r="BA20" i="26"/>
  <c r="CQ28" i="26"/>
  <c r="CM33" i="26"/>
  <c r="G26" i="26"/>
  <c r="W26" i="26"/>
  <c r="BP30" i="26"/>
  <c r="CA20" i="26"/>
  <c r="BD23" i="26"/>
  <c r="AN21" i="26"/>
  <c r="CL22" i="26"/>
  <c r="R32" i="26"/>
  <c r="CV28" i="26"/>
  <c r="BL24" i="26"/>
  <c r="AQ27" i="26"/>
  <c r="BN31" i="26"/>
  <c r="CU30" i="26"/>
  <c r="U19" i="26"/>
  <c r="AT29" i="26"/>
  <c r="V19" i="26"/>
  <c r="AL25" i="26"/>
  <c r="AS24" i="26"/>
  <c r="BU23" i="26"/>
  <c r="S34" i="26"/>
  <c r="CH33" i="26"/>
  <c r="BU25" i="26"/>
  <c r="M33" i="26"/>
  <c r="CJ34" i="26"/>
  <c r="BN28" i="26"/>
  <c r="CS31" i="26"/>
  <c r="E30" i="26"/>
  <c r="BJ21" i="26"/>
  <c r="AB29" i="26"/>
  <c r="AP22" i="26"/>
  <c r="BX26" i="26"/>
  <c r="BH23" i="26"/>
  <c r="BZ27" i="26"/>
  <c r="CX28" i="26"/>
  <c r="N31" i="26"/>
  <c r="CO28" i="26"/>
  <c r="BA29" i="26"/>
  <c r="BP29" i="26"/>
  <c r="BT24" i="26"/>
  <c r="K30" i="26"/>
  <c r="M31" i="26"/>
  <c r="AB33" i="26"/>
  <c r="CE21" i="26"/>
  <c r="BG21" i="26"/>
  <c r="AT28" i="26"/>
  <c r="AN26" i="26"/>
  <c r="S26" i="26"/>
  <c r="I33" i="26"/>
  <c r="CC29" i="26"/>
  <c r="BC19" i="26"/>
  <c r="AG22" i="26"/>
  <c r="Y22" i="26"/>
  <c r="AP27" i="26"/>
  <c r="D23" i="26"/>
  <c r="AK28" i="26"/>
  <c r="BL19" i="26"/>
  <c r="BJ31" i="26"/>
  <c r="T30" i="26"/>
  <c r="BB21" i="26"/>
  <c r="Y19" i="26"/>
  <c r="CR22" i="26"/>
  <c r="CB26" i="26"/>
  <c r="I30" i="26"/>
  <c r="CD34" i="26"/>
  <c r="BK32" i="26"/>
  <c r="CP34" i="26"/>
  <c r="CF24" i="26"/>
  <c r="CC28" i="26"/>
  <c r="BZ19" i="26"/>
  <c r="BO21" i="26"/>
  <c r="CJ31" i="26"/>
  <c r="AJ23" i="26"/>
  <c r="AT20" i="26"/>
  <c r="AA21" i="26"/>
  <c r="BZ29" i="26"/>
  <c r="BL30" i="26"/>
  <c r="CA33" i="26"/>
  <c r="AT33" i="26"/>
  <c r="H34" i="26"/>
  <c r="BB25" i="26"/>
  <c r="AV23" i="26"/>
  <c r="CL33" i="26"/>
  <c r="AS27" i="26"/>
  <c r="BV30" i="26"/>
  <c r="AD27" i="26"/>
  <c r="AH20" i="26"/>
  <c r="W20" i="26"/>
  <c r="CP28" i="26"/>
  <c r="L27" i="26"/>
  <c r="AK29" i="26"/>
  <c r="AL19" i="26"/>
  <c r="M20" i="26"/>
  <c r="CO24" i="26"/>
  <c r="I31" i="26"/>
  <c r="AA33" i="26"/>
  <c r="AX32" i="26"/>
  <c r="Q21" i="26"/>
  <c r="BI29" i="26"/>
  <c r="BW27" i="26"/>
  <c r="BI22" i="26"/>
  <c r="S21" i="26"/>
  <c r="O28" i="26"/>
  <c r="BY33" i="26"/>
  <c r="AZ33" i="26"/>
  <c r="X28" i="26"/>
  <c r="AA22" i="26"/>
  <c r="Y30" i="26"/>
  <c r="CJ30" i="26"/>
  <c r="R24" i="26"/>
  <c r="X25" i="26"/>
  <c r="CN34" i="26"/>
  <c r="BQ25" i="26"/>
  <c r="CY33" i="26"/>
  <c r="S28" i="26"/>
  <c r="CF33" i="26"/>
  <c r="AL23" i="26"/>
  <c r="G20" i="26"/>
  <c r="Z31" i="26"/>
  <c r="X34" i="26"/>
  <c r="CL20" i="26"/>
  <c r="AJ21" i="26"/>
  <c r="CL25" i="26"/>
  <c r="AE33" i="26"/>
  <c r="X29" i="26"/>
  <c r="CP19" i="26"/>
  <c r="AJ29" i="26"/>
  <c r="BL34" i="26"/>
  <c r="AO27" i="26"/>
  <c r="X23" i="26"/>
  <c r="CK22" i="26"/>
  <c r="CM28" i="26"/>
  <c r="BF23" i="26"/>
  <c r="CD33" i="26"/>
  <c r="BT30" i="26"/>
  <c r="BZ23" i="26"/>
  <c r="U26" i="26"/>
  <c r="BY25" i="26"/>
  <c r="CQ20" i="26"/>
  <c r="CM24" i="26"/>
  <c r="AB34" i="26"/>
  <c r="BI33" i="26"/>
  <c r="CP27" i="26"/>
  <c r="AN34" i="26"/>
  <c r="Z29" i="26"/>
  <c r="AS23" i="26"/>
  <c r="CG26" i="26"/>
  <c r="CW27" i="26"/>
  <c r="P24" i="26"/>
  <c r="BO26" i="26"/>
  <c r="I20" i="26"/>
  <c r="I26" i="26"/>
  <c r="R26" i="26"/>
  <c r="F26" i="26"/>
  <c r="AY28" i="26"/>
  <c r="O31" i="26"/>
  <c r="CR19" i="26"/>
  <c r="BO25" i="26"/>
  <c r="CH25" i="26"/>
  <c r="BF25" i="26"/>
  <c r="CY27" i="26"/>
  <c r="AC32" i="26"/>
  <c r="CO30" i="26"/>
  <c r="AP25" i="26"/>
  <c r="CI27" i="26"/>
  <c r="BP32" i="26"/>
  <c r="BO33" i="26"/>
  <c r="V24" i="26"/>
  <c r="AU27" i="26"/>
  <c r="G30" i="26"/>
  <c r="AR32" i="26"/>
  <c r="J21" i="26"/>
  <c r="CY25" i="26"/>
  <c r="BL20" i="26"/>
  <c r="AG31" i="26"/>
  <c r="BJ30" i="26"/>
  <c r="AU21" i="26"/>
  <c r="AU24" i="26"/>
  <c r="BM29" i="26"/>
  <c r="Z19" i="26"/>
  <c r="T20" i="26"/>
  <c r="S22" i="26"/>
  <c r="BT19" i="26"/>
  <c r="AJ34" i="26"/>
  <c r="BU19" i="26"/>
  <c r="M25" i="26"/>
  <c r="AF28" i="26"/>
  <c r="T21" i="26"/>
  <c r="AT24" i="26"/>
  <c r="AB22" i="26"/>
  <c r="CI25" i="26"/>
  <c r="BW20" i="26"/>
  <c r="BH34" i="26"/>
  <c r="BF29" i="26"/>
  <c r="AX33" i="26"/>
  <c r="CM31" i="26"/>
  <c r="AI21" i="26"/>
  <c r="CP23" i="26"/>
  <c r="AD26" i="26"/>
  <c r="R21" i="26"/>
  <c r="BS27" i="26"/>
  <c r="W23" i="26"/>
  <c r="CJ28" i="26"/>
  <c r="BC22" i="26"/>
  <c r="BL25" i="26"/>
  <c r="AQ31" i="26"/>
  <c r="BO20" i="26"/>
  <c r="G33" i="26"/>
  <c r="O30" i="26"/>
  <c r="CX25" i="26"/>
  <c r="I19" i="26"/>
  <c r="AE34" i="26"/>
  <c r="AT30" i="26"/>
  <c r="AY34" i="26"/>
  <c r="BY30" i="26"/>
  <c r="BB27" i="26"/>
  <c r="BI25" i="26"/>
  <c r="AF25" i="26"/>
  <c r="CF32" i="26"/>
  <c r="CU23" i="26"/>
  <c r="BS32" i="26"/>
  <c r="D22" i="26"/>
  <c r="CV19" i="26"/>
  <c r="O26" i="26"/>
  <c r="Y23" i="26"/>
  <c r="CS30" i="26"/>
  <c r="AO29" i="26"/>
  <c r="BV24" i="26"/>
  <c r="BQ19" i="26"/>
  <c r="AH31" i="26"/>
  <c r="BP21" i="26"/>
  <c r="AQ34" i="26"/>
  <c r="AC25" i="26"/>
  <c r="BR23" i="26"/>
  <c r="BI27" i="26"/>
  <c r="CD28" i="26"/>
  <c r="CX33" i="26"/>
  <c r="CI19" i="26"/>
  <c r="AY33" i="26"/>
  <c r="AH32" i="26"/>
  <c r="BT23" i="26"/>
  <c r="CH28" i="26"/>
  <c r="CW21" i="26"/>
  <c r="W29" i="26"/>
  <c r="BQ20" i="26"/>
  <c r="CI31" i="26"/>
  <c r="CU19" i="26"/>
  <c r="J30" i="26"/>
  <c r="AC33" i="26"/>
  <c r="AZ31" i="26"/>
  <c r="V21" i="26"/>
  <c r="CJ19" i="26"/>
  <c r="AD31" i="26"/>
  <c r="CD22" i="26"/>
  <c r="BL32" i="26"/>
  <c r="K21" i="26"/>
  <c r="O34" i="26"/>
  <c r="W24" i="26"/>
  <c r="CN26" i="26"/>
  <c r="AK31" i="26"/>
  <c r="BX29" i="26"/>
  <c r="CL23" i="26"/>
  <c r="AH34" i="26"/>
  <c r="BF22" i="26"/>
  <c r="AB28" i="26"/>
  <c r="AA23" i="26"/>
  <c r="BR21" i="26"/>
  <c r="CW31" i="26"/>
  <c r="AI29" i="26"/>
  <c r="T26" i="26"/>
  <c r="BQ24" i="26"/>
  <c r="AD22" i="26"/>
  <c r="AD24" i="26"/>
  <c r="BM27" i="26"/>
  <c r="BT34" i="26"/>
  <c r="BK20" i="26"/>
  <c r="CW24" i="26"/>
  <c r="BD33" i="26"/>
  <c r="BH29" i="26"/>
  <c r="AB27" i="26"/>
  <c r="AC26" i="26"/>
  <c r="AU33" i="26"/>
  <c r="CB23" i="26"/>
  <c r="CG33" i="26"/>
  <c r="AH24" i="26"/>
  <c r="AR31" i="26"/>
  <c r="CO23" i="26"/>
  <c r="BI24" i="26"/>
  <c r="I21" i="26"/>
  <c r="CT21" i="26"/>
  <c r="CQ34" i="26"/>
  <c r="V27" i="26"/>
  <c r="E23" i="26"/>
  <c r="BW21" i="26"/>
  <c r="AK24" i="26"/>
  <c r="D25" i="26"/>
  <c r="J34" i="26"/>
  <c r="BB31" i="26"/>
  <c r="BK31" i="26"/>
  <c r="AF29" i="26"/>
  <c r="AK26" i="26"/>
  <c r="AW28" i="26"/>
  <c r="BP25" i="26"/>
  <c r="CD32" i="26"/>
  <c r="G22" i="26"/>
  <c r="V25" i="26"/>
  <c r="CG30" i="26"/>
  <c r="CF27" i="26"/>
  <c r="BA19" i="26"/>
  <c r="CJ32" i="26"/>
  <c r="AZ30" i="26"/>
  <c r="AT31" i="26"/>
  <c r="BP31" i="26"/>
  <c r="CA34" i="26"/>
  <c r="CR27" i="26"/>
  <c r="CS23" i="26"/>
  <c r="BQ30" i="26"/>
  <c r="BK29" i="26"/>
  <c r="Q26" i="26"/>
  <c r="N21" i="26"/>
  <c r="CI32" i="26"/>
  <c r="CK24" i="26"/>
  <c r="BK28" i="26"/>
  <c r="AO32" i="26"/>
  <c r="X30" i="26"/>
  <c r="BW23" i="26"/>
  <c r="BO30" i="26"/>
  <c r="CX29" i="26"/>
  <c r="CW33" i="26"/>
  <c r="AB31" i="26"/>
  <c r="CQ26" i="26"/>
  <c r="CC25" i="26"/>
  <c r="AK19" i="26"/>
  <c r="U24" i="26"/>
  <c r="AW30" i="26"/>
  <c r="AV20" i="26"/>
  <c r="BK23" i="26"/>
  <c r="F33" i="26"/>
  <c r="AA30" i="26"/>
  <c r="BP24" i="26"/>
  <c r="I25" i="26"/>
  <c r="CH22" i="26"/>
  <c r="AS29" i="26"/>
  <c r="H27" i="26"/>
  <c r="BH21" i="26"/>
  <c r="N24" i="26"/>
  <c r="BC27" i="26"/>
  <c r="AJ22" i="26"/>
  <c r="P29" i="26"/>
  <c r="CR32" i="26"/>
  <c r="CC27" i="26"/>
  <c r="CF21" i="26"/>
  <c r="CW23" i="26"/>
  <c r="CO27" i="26"/>
  <c r="BZ25" i="26"/>
  <c r="AE20" i="26"/>
  <c r="AD23" i="26"/>
  <c r="AM34" i="26"/>
  <c r="BE32" i="26"/>
  <c r="CS22" i="26"/>
  <c r="CB30" i="26"/>
  <c r="BA22" i="26"/>
  <c r="BX23" i="26"/>
  <c r="BP27" i="26"/>
  <c r="BP22" i="26"/>
  <c r="CI34" i="26"/>
  <c r="CG25" i="26"/>
  <c r="AQ21" i="26"/>
  <c r="W28" i="26"/>
  <c r="CI22" i="26"/>
  <c r="D26" i="26"/>
  <c r="AK32" i="26"/>
  <c r="AN30" i="26"/>
  <c r="BQ23" i="26"/>
  <c r="CM32" i="26"/>
  <c r="CM25" i="26"/>
  <c r="CL32" i="26"/>
  <c r="BP23" i="26"/>
  <c r="Y26" i="26"/>
  <c r="CO25" i="26"/>
  <c r="AM20" i="26"/>
  <c r="BB29" i="26"/>
  <c r="BX32" i="26"/>
  <c r="J29" i="26"/>
  <c r="AW27" i="26"/>
  <c r="BP34" i="26"/>
  <c r="CB28" i="26"/>
  <c r="AU22" i="26"/>
  <c r="AK30" i="26"/>
  <c r="CQ29" i="26"/>
  <c r="AG27" i="26"/>
  <c r="BH25" i="26"/>
  <c r="BA33" i="26"/>
  <c r="BI21" i="26"/>
  <c r="BX24" i="26"/>
  <c r="CR24" i="26"/>
  <c r="CG19" i="26"/>
  <c r="Q23" i="26"/>
  <c r="BU30" i="26"/>
  <c r="AK25" i="26"/>
  <c r="AA28" i="26"/>
  <c r="AC19" i="26"/>
  <c r="K27" i="26"/>
  <c r="BE30" i="26"/>
  <c r="S25" i="26"/>
  <c r="J28" i="26"/>
  <c r="X31" i="26"/>
  <c r="BZ33" i="26"/>
  <c r="K29" i="26"/>
  <c r="BE22" i="26"/>
  <c r="AH28" i="26"/>
  <c r="AO33" i="26"/>
  <c r="BZ31" i="26"/>
  <c r="AO21" i="26"/>
  <c r="BD34" i="26"/>
  <c r="AP26" i="26"/>
  <c r="AO25" i="26"/>
  <c r="X26" i="26"/>
  <c r="H23" i="26"/>
  <c r="BR22" i="26"/>
  <c r="AQ32" i="26"/>
  <c r="AU30" i="26"/>
  <c r="Z24" i="26"/>
  <c r="BM31" i="26"/>
  <c r="CT28" i="26"/>
  <c r="CH23" i="26"/>
  <c r="AF21" i="26"/>
  <c r="G19" i="26"/>
  <c r="BO23" i="26"/>
  <c r="BC28" i="26"/>
  <c r="N20" i="26"/>
  <c r="V26" i="26"/>
  <c r="CS33" i="26"/>
  <c r="AC31" i="26"/>
  <c r="O19" i="26"/>
  <c r="AZ29" i="26"/>
  <c r="BM21" i="26"/>
  <c r="BT20" i="26"/>
  <c r="AV24" i="26"/>
  <c r="AM25" i="26"/>
  <c r="BU27" i="26"/>
  <c r="N23" i="26"/>
  <c r="F27" i="26"/>
  <c r="AM24" i="26"/>
  <c r="BB26" i="26"/>
  <c r="AT34" i="26"/>
  <c r="BI20" i="26"/>
  <c r="AO30" i="26"/>
  <c r="D27" i="26"/>
  <c r="BB33" i="26"/>
  <c r="BL27" i="26"/>
  <c r="BS29" i="26"/>
  <c r="CI20" i="26"/>
  <c r="AR26" i="26"/>
  <c r="BK24" i="26"/>
  <c r="AK20" i="26"/>
  <c r="BR29" i="26"/>
  <c r="R22" i="26"/>
  <c r="BU24" i="26"/>
  <c r="AC34" i="26"/>
  <c r="BF26" i="26"/>
  <c r="BM28" i="26"/>
  <c r="CC26" i="26"/>
  <c r="O20" i="26"/>
  <c r="BN26" i="26"/>
  <c r="BC34" i="26"/>
  <c r="AG34" i="26"/>
  <c r="AT23" i="26"/>
  <c r="E19" i="26"/>
  <c r="BI31" i="26"/>
  <c r="BS33" i="26"/>
  <c r="AL27" i="26"/>
  <c r="BU29" i="26"/>
  <c r="BF34" i="26"/>
  <c r="BE21" i="26"/>
  <c r="CL28" i="26"/>
  <c r="AB21" i="26"/>
  <c r="AV25" i="26"/>
  <c r="CO19" i="26"/>
  <c r="CY22" i="26"/>
  <c r="BQ29" i="26"/>
  <c r="P22" i="26"/>
  <c r="BK25" i="26"/>
  <c r="AA32" i="26"/>
  <c r="CH31" i="26"/>
  <c r="Z26" i="26"/>
  <c r="CB34" i="26"/>
  <c r="BL26" i="26"/>
  <c r="BH19" i="26"/>
  <c r="CH29" i="26"/>
  <c r="BM34" i="26"/>
  <c r="AF32" i="26"/>
  <c r="H20" i="26"/>
  <c r="D20" i="26"/>
  <c r="BU31" i="26"/>
  <c r="E26" i="26"/>
  <c r="CD30" i="26"/>
  <c r="CB25" i="26"/>
  <c r="BK19" i="26"/>
  <c r="CQ30" i="26"/>
  <c r="P20" i="26"/>
  <c r="Q34" i="26"/>
  <c r="CV26" i="26"/>
  <c r="AS33" i="26"/>
  <c r="BC33" i="26"/>
  <c r="BY20" i="26"/>
  <c r="AG26" i="26"/>
  <c r="CE27" i="26"/>
  <c r="CO29" i="26"/>
  <c r="CN21" i="26"/>
  <c r="CL34" i="26"/>
  <c r="T24" i="26"/>
  <c r="W31" i="26"/>
  <c r="CL30" i="26"/>
  <c r="AN20" i="26"/>
  <c r="H24" i="26"/>
  <c r="Z27" i="26"/>
  <c r="CX32" i="26"/>
  <c r="CX31" i="26"/>
  <c r="AU29" i="26"/>
  <c r="CR34" i="26"/>
  <c r="Y25" i="26"/>
  <c r="M32" i="26"/>
  <c r="V33" i="26"/>
  <c r="AC29" i="26"/>
  <c r="E25" i="26"/>
  <c r="E21" i="26"/>
  <c r="L32" i="26"/>
  <c r="T29" i="26"/>
  <c r="BF30" i="26"/>
  <c r="CO33" i="26"/>
  <c r="AN32" i="26"/>
  <c r="CW22" i="26"/>
  <c r="AS26" i="26"/>
  <c r="AN25" i="26"/>
  <c r="U31" i="26"/>
  <c r="BD27" i="26"/>
  <c r="CU21" i="26"/>
  <c r="BE34" i="26"/>
  <c r="AV34" i="26"/>
  <c r="J26" i="26"/>
  <c r="CG21" i="26"/>
  <c r="AE29" i="26"/>
  <c r="BZ32" i="26"/>
  <c r="BR20" i="26"/>
  <c r="P23" i="26"/>
  <c r="CS24" i="26"/>
  <c r="K23" i="26"/>
  <c r="AD25" i="26"/>
  <c r="BH31" i="26"/>
  <c r="E22" i="26"/>
  <c r="BU21" i="26"/>
  <c r="AW25" i="26"/>
  <c r="K26" i="26"/>
  <c r="AD19" i="26"/>
  <c r="AU28" i="26"/>
  <c r="BT32" i="26"/>
  <c r="BX21" i="26"/>
  <c r="Q27" i="26"/>
  <c r="AW24" i="26"/>
  <c r="BR26" i="26"/>
  <c r="BC26" i="26"/>
  <c r="AR29" i="26"/>
  <c r="BM20" i="26"/>
  <c r="BM23" i="26"/>
  <c r="CE28" i="26"/>
  <c r="D28" i="26"/>
  <c r="AW20" i="26"/>
  <c r="X19" i="26"/>
  <c r="BB34" i="26"/>
  <c r="CK25" i="26"/>
  <c r="AR27" i="26"/>
  <c r="AJ30" i="26"/>
  <c r="BQ27" i="26"/>
  <c r="BM33" i="26"/>
  <c r="AY27" i="26"/>
  <c r="R29" i="26"/>
  <c r="BG31" i="26"/>
  <c r="CN31" i="26"/>
  <c r="AW19" i="26"/>
  <c r="AK33" i="26"/>
  <c r="M26" i="26"/>
  <c r="BM22" i="26"/>
  <c r="BA25" i="26"/>
  <c r="AU26" i="26"/>
  <c r="BJ33" i="26"/>
  <c r="AF34" i="26"/>
  <c r="BW19" i="26"/>
  <c r="BJ29" i="26"/>
  <c r="M22" i="26"/>
  <c r="BD25" i="26"/>
  <c r="CF30" i="26"/>
  <c r="E34" i="26"/>
  <c r="AL31" i="26"/>
  <c r="CS34" i="26"/>
  <c r="CN33" i="26"/>
  <c r="AG23" i="26"/>
  <c r="P33" i="26"/>
  <c r="BF32" i="26"/>
  <c r="BH26" i="26"/>
  <c r="CB22" i="26"/>
  <c r="V23" i="26"/>
  <c r="O33" i="26"/>
  <c r="CA26" i="26"/>
  <c r="AC28" i="26"/>
  <c r="E33" i="26"/>
  <c r="L31" i="26"/>
  <c r="BK22" i="26"/>
  <c r="CT34" i="26"/>
  <c r="CX23" i="26"/>
  <c r="AG30" i="26"/>
  <c r="AD21" i="26"/>
  <c r="CD26" i="26"/>
  <c r="BQ33" i="26"/>
  <c r="X32" i="26"/>
  <c r="CF28" i="26"/>
  <c r="CK27" i="26"/>
  <c r="CH26" i="26"/>
  <c r="CD31" i="26"/>
  <c r="CM26" i="26"/>
  <c r="CO20" i="26"/>
  <c r="CO22" i="26"/>
  <c r="N27" i="26"/>
  <c r="AO19" i="26"/>
  <c r="AV30" i="26"/>
  <c r="AS28" i="26"/>
  <c r="AP28" i="26"/>
  <c r="V30" i="26"/>
  <c r="BW22" i="26"/>
  <c r="AW34" i="26"/>
  <c r="BT25" i="26"/>
  <c r="H32" i="26"/>
  <c r="J20" i="26"/>
  <c r="AF26" i="26"/>
  <c r="CV22" i="26"/>
  <c r="Z25" i="26"/>
  <c r="AR30" i="26"/>
  <c r="BH28" i="26"/>
  <c r="AP24" i="26"/>
  <c r="BY22" i="26"/>
  <c r="CS25" i="26"/>
  <c r="AZ20" i="26"/>
  <c r="CB19" i="26"/>
  <c r="CS32" i="26"/>
  <c r="T25" i="26"/>
  <c r="BZ30" i="26"/>
  <c r="AF27" i="26"/>
  <c r="W27" i="26"/>
  <c r="J27" i="26"/>
  <c r="BA28" i="26"/>
  <c r="BW28" i="26"/>
  <c r="W30" i="26"/>
  <c r="CD27" i="26"/>
  <c r="AS25" i="26"/>
  <c r="CV25" i="26"/>
  <c r="CA24" i="26"/>
  <c r="BD30" i="26"/>
  <c r="BV20" i="26"/>
  <c r="AG32" i="26"/>
  <c r="BQ22" i="26"/>
  <c r="F28" i="26"/>
  <c r="BA21" i="26"/>
  <c r="N28" i="26"/>
  <c r="BE24" i="26"/>
  <c r="BM30" i="26"/>
  <c r="CY23" i="26"/>
  <c r="BR25" i="26"/>
  <c r="AG20" i="26"/>
  <c r="AH25" i="26"/>
  <c r="AI24" i="26"/>
  <c r="BA24" i="26"/>
  <c r="AE19" i="26"/>
  <c r="AS22" i="26"/>
  <c r="AZ28" i="26"/>
  <c r="AV28" i="26"/>
  <c r="BA31" i="26"/>
  <c r="T33" i="26"/>
  <c r="CN23" i="26"/>
  <c r="R30" i="26"/>
  <c r="AV31" i="26"/>
  <c r="Z30" i="26"/>
  <c r="CW32" i="26"/>
  <c r="AW49" i="26"/>
  <c r="EU49" i="26"/>
  <c r="EV49" i="26"/>
  <c r="EW49" i="26"/>
  <c r="EX49" i="26"/>
  <c r="EY49" i="26"/>
  <c r="EZ49" i="26"/>
  <c r="FA49" i="26"/>
  <c r="FB49" i="26"/>
  <c r="FC49" i="26"/>
  <c r="FD49" i="26"/>
  <c r="FE49" i="26"/>
  <c r="FF49" i="26"/>
  <c r="FG49" i="26"/>
  <c r="FH49" i="26"/>
  <c r="FI49" i="26"/>
  <c r="FJ49" i="26"/>
  <c r="FK49" i="26"/>
  <c r="FL49" i="26"/>
  <c r="FM49" i="26"/>
  <c r="FN49" i="26"/>
  <c r="FO49" i="26"/>
  <c r="FP49" i="26"/>
  <c r="FQ49" i="26"/>
  <c r="FR49" i="26"/>
  <c r="FS49" i="26"/>
  <c r="FT49" i="26"/>
  <c r="FU49" i="26"/>
  <c r="FV49" i="26"/>
  <c r="FW49" i="26"/>
  <c r="FX49" i="26"/>
  <c r="FY49" i="26"/>
  <c r="FZ49" i="26"/>
  <c r="GA49" i="26"/>
  <c r="GB49" i="26"/>
  <c r="GC49" i="26"/>
  <c r="GD49" i="26"/>
  <c r="GE49" i="26"/>
  <c r="GF49" i="26"/>
  <c r="GG49" i="26"/>
  <c r="GH49" i="26"/>
  <c r="GI49" i="26"/>
  <c r="GJ49" i="26"/>
  <c r="GK49" i="26"/>
  <c r="GL49" i="26"/>
  <c r="GM49" i="26"/>
  <c r="GN49" i="26"/>
  <c r="GO49" i="26"/>
  <c r="GP49" i="26"/>
  <c r="GQ49" i="26"/>
  <c r="GR49" i="26"/>
  <c r="GS49" i="26"/>
  <c r="GT49" i="26"/>
  <c r="GU49" i="26"/>
  <c r="GV49" i="26"/>
  <c r="GW49" i="26"/>
  <c r="BS51" i="26"/>
  <c r="AO53" i="26"/>
  <c r="D51" i="26"/>
  <c r="BY53" i="26"/>
  <c r="AB50" i="26"/>
  <c r="AZ52" i="26"/>
  <c r="D39" i="26"/>
  <c r="CW42" i="26"/>
  <c r="R50" i="26"/>
  <c r="BX43" i="26"/>
  <c r="CX44" i="26"/>
  <c r="CC39" i="26"/>
  <c r="O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ET50" i="26"/>
  <c r="EU50" i="26"/>
  <c r="EV50" i="26"/>
  <c r="EW50" i="26"/>
  <c r="EX50" i="26"/>
  <c r="EY50" i="26"/>
  <c r="EZ50" i="26"/>
  <c r="FA50" i="26"/>
  <c r="FB50" i="26"/>
  <c r="FC50" i="26"/>
  <c r="FD50" i="26"/>
  <c r="FE50" i="26"/>
  <c r="FF50" i="26"/>
  <c r="FG50" i="26"/>
  <c r="FH50" i="26"/>
  <c r="FI50" i="26"/>
  <c r="FJ50" i="26"/>
  <c r="FK50" i="26"/>
  <c r="FL50" i="26"/>
  <c r="FM50" i="26"/>
  <c r="FN50" i="26"/>
  <c r="FO50" i="26"/>
  <c r="FP50" i="26"/>
  <c r="FQ50" i="26"/>
  <c r="FR50" i="26"/>
  <c r="FS50" i="26"/>
  <c r="FT50" i="26"/>
  <c r="FU50" i="26"/>
  <c r="FV50" i="26"/>
  <c r="FW50" i="26"/>
  <c r="FX50" i="26"/>
  <c r="FY50" i="26"/>
  <c r="FZ50" i="26"/>
  <c r="GA50" i="26"/>
  <c r="GB50" i="26"/>
  <c r="GC50" i="26"/>
  <c r="GD50" i="26"/>
  <c r="GE50" i="26"/>
  <c r="GF50" i="26"/>
  <c r="GG50" i="26"/>
  <c r="GH50" i="26"/>
  <c r="GI50" i="26"/>
  <c r="GJ50" i="26"/>
  <c r="GK50" i="26"/>
  <c r="GL50" i="26"/>
  <c r="GM50" i="26"/>
  <c r="GN50" i="26"/>
  <c r="GO50" i="26"/>
  <c r="GP50" i="26"/>
  <c r="GQ50" i="26"/>
  <c r="GR50" i="26"/>
  <c r="GS50" i="26"/>
  <c r="GT50" i="26"/>
  <c r="GU50" i="26"/>
  <c r="GV50" i="26"/>
  <c r="GW50" i="26"/>
  <c r="V52" i="26"/>
  <c r="DT52" i="26"/>
  <c r="DU52" i="26"/>
  <c r="DV52" i="26"/>
  <c r="DW52" i="26"/>
  <c r="DX52" i="26"/>
  <c r="DY52" i="26"/>
  <c r="DZ52" i="26"/>
  <c r="EA52" i="26"/>
  <c r="EB52" i="26"/>
  <c r="EC52" i="26"/>
  <c r="ED52" i="26"/>
  <c r="EE52" i="26"/>
  <c r="EF52" i="26"/>
  <c r="EG52" i="26"/>
  <c r="EH52" i="26"/>
  <c r="EI52" i="26"/>
  <c r="EJ52" i="26"/>
  <c r="EK52" i="26"/>
  <c r="EL52" i="26"/>
  <c r="EM52" i="26"/>
  <c r="EN52" i="26"/>
  <c r="EO52" i="26"/>
  <c r="EP52" i="26"/>
  <c r="EQ52" i="26"/>
  <c r="ER52" i="26"/>
  <c r="ES52" i="26"/>
  <c r="ET52" i="26"/>
  <c r="EU52" i="26"/>
  <c r="EV52" i="26"/>
  <c r="EW52" i="26"/>
  <c r="EX52" i="26"/>
  <c r="EY52" i="26"/>
  <c r="EZ52" i="26"/>
  <c r="FA52" i="26"/>
  <c r="FB52" i="26"/>
  <c r="FC52" i="26"/>
  <c r="FD52" i="26"/>
  <c r="FE52" i="26"/>
  <c r="FF52" i="26"/>
  <c r="FG52" i="26"/>
  <c r="FH52" i="26"/>
  <c r="FI52" i="26"/>
  <c r="FJ52" i="26"/>
  <c r="FK52" i="26"/>
  <c r="FL52" i="26"/>
  <c r="FM52" i="26"/>
  <c r="FN52" i="26"/>
  <c r="FO52" i="26"/>
  <c r="FP52" i="26"/>
  <c r="FQ52" i="26"/>
  <c r="FR52" i="26"/>
  <c r="FS52" i="26"/>
  <c r="FT52" i="26"/>
  <c r="FU52" i="26"/>
  <c r="FV52" i="26"/>
  <c r="FW52" i="26"/>
  <c r="FX52" i="26"/>
  <c r="FY52" i="26"/>
  <c r="FZ52" i="26"/>
  <c r="GA52" i="26"/>
  <c r="GB52" i="26"/>
  <c r="GC52" i="26"/>
  <c r="GD52" i="26"/>
  <c r="GE52" i="26"/>
  <c r="GF52" i="26"/>
  <c r="GG52" i="26"/>
  <c r="GH52" i="26"/>
  <c r="GI52" i="26"/>
  <c r="GJ52" i="26"/>
  <c r="GK52" i="26"/>
  <c r="GL52" i="26"/>
  <c r="GM52" i="26"/>
  <c r="GN52" i="26"/>
  <c r="GO52" i="26"/>
  <c r="GP52" i="26"/>
  <c r="GQ52" i="26"/>
  <c r="GR52" i="26"/>
  <c r="GS52" i="26"/>
  <c r="GT52" i="26"/>
  <c r="GU52" i="26"/>
  <c r="GV52" i="26"/>
  <c r="GW52" i="26"/>
  <c r="CD52" i="26"/>
  <c r="AJ43" i="26"/>
  <c r="M43" i="26"/>
  <c r="CH38" i="26"/>
  <c r="CL49" i="26"/>
  <c r="I43" i="26"/>
  <c r="DG43" i="26"/>
  <c r="DH43" i="26"/>
  <c r="DI43" i="26"/>
  <c r="DJ43" i="26"/>
  <c r="DK43" i="26"/>
  <c r="DL43" i="26"/>
  <c r="DM43" i="26"/>
  <c r="DN43" i="26"/>
  <c r="DO43" i="26"/>
  <c r="DP43" i="26"/>
  <c r="DQ43" i="26"/>
  <c r="DR43" i="26"/>
  <c r="DS43" i="26"/>
  <c r="DT43" i="26"/>
  <c r="DU43" i="26"/>
  <c r="DV43" i="26"/>
  <c r="DW43" i="26"/>
  <c r="DX43" i="26"/>
  <c r="DY43" i="26"/>
  <c r="DZ43" i="26"/>
  <c r="EA43" i="26"/>
  <c r="EB43" i="26"/>
  <c r="EC43" i="26"/>
  <c r="ED43" i="26"/>
  <c r="EE43" i="26"/>
  <c r="EF43" i="26"/>
  <c r="EG43" i="26"/>
  <c r="EH43" i="26"/>
  <c r="EI43" i="26"/>
  <c r="EJ43" i="26"/>
  <c r="EK43" i="26"/>
  <c r="EL43" i="26"/>
  <c r="EM43" i="26"/>
  <c r="EN43" i="26"/>
  <c r="EO43" i="26"/>
  <c r="EP43" i="26"/>
  <c r="EQ43" i="26"/>
  <c r="ER43" i="26"/>
  <c r="ES43" i="26"/>
  <c r="ET43" i="26"/>
  <c r="EU43" i="26"/>
  <c r="EV43" i="26"/>
  <c r="EW43" i="26"/>
  <c r="EX43" i="26"/>
  <c r="EY43" i="26"/>
  <c r="EZ43" i="26"/>
  <c r="FA43" i="26"/>
  <c r="FB43" i="26"/>
  <c r="FC43" i="26"/>
  <c r="FD43" i="26"/>
  <c r="FE43" i="26"/>
  <c r="FF43" i="26"/>
  <c r="FG43" i="26"/>
  <c r="FH43" i="26"/>
  <c r="FI43" i="26"/>
  <c r="FJ43" i="26"/>
  <c r="FK43" i="26"/>
  <c r="FL43" i="26"/>
  <c r="FM43" i="26"/>
  <c r="FN43" i="26"/>
  <c r="FO43" i="26"/>
  <c r="FP43" i="26"/>
  <c r="FQ43" i="26"/>
  <c r="FR43" i="26"/>
  <c r="FS43" i="26"/>
  <c r="FT43" i="26"/>
  <c r="FU43" i="26"/>
  <c r="FV43" i="26"/>
  <c r="FW43" i="26"/>
  <c r="FX43" i="26"/>
  <c r="FY43" i="26"/>
  <c r="FZ43" i="26"/>
  <c r="GA43" i="26"/>
  <c r="GB43" i="26"/>
  <c r="GC43" i="26"/>
  <c r="GD43" i="26"/>
  <c r="GE43" i="26"/>
  <c r="GF43" i="26"/>
  <c r="GG43" i="26"/>
  <c r="GH43" i="26"/>
  <c r="GI43" i="26"/>
  <c r="GJ43" i="26"/>
  <c r="GK43" i="26"/>
  <c r="GL43" i="26"/>
  <c r="GM43" i="26"/>
  <c r="GN43" i="26"/>
  <c r="GO43" i="26"/>
  <c r="GP43" i="26"/>
  <c r="GQ43" i="26"/>
  <c r="GR43" i="26"/>
  <c r="GS43" i="26"/>
  <c r="GT43" i="26"/>
  <c r="GU43" i="26"/>
  <c r="GV43" i="26"/>
  <c r="GW43" i="26"/>
  <c r="AT52" i="26"/>
  <c r="CB42" i="26"/>
  <c r="T51" i="26"/>
  <c r="BS45" i="26"/>
  <c r="BM41" i="26"/>
  <c r="I46" i="26"/>
  <c r="DG46" i="26"/>
  <c r="DH46" i="26"/>
  <c r="DI46" i="26"/>
  <c r="DJ46" i="26"/>
  <c r="DK46" i="26"/>
  <c r="DL46" i="26"/>
  <c r="DM46" i="26"/>
  <c r="DN46" i="26"/>
  <c r="DO46" i="26"/>
  <c r="DP46" i="26"/>
  <c r="DQ46" i="26"/>
  <c r="DR46" i="26"/>
  <c r="DS46" i="26"/>
  <c r="DT46" i="26"/>
  <c r="DU46" i="26"/>
  <c r="DV46" i="26"/>
  <c r="DW46" i="26"/>
  <c r="DX46" i="26"/>
  <c r="DY46" i="26"/>
  <c r="DZ46" i="26"/>
  <c r="EA46" i="26"/>
  <c r="EB46" i="26"/>
  <c r="EC46" i="26"/>
  <c r="ED46" i="26"/>
  <c r="EE46" i="26"/>
  <c r="EF46" i="26"/>
  <c r="EG46" i="26"/>
  <c r="EH46" i="26"/>
  <c r="EI46" i="26"/>
  <c r="EJ46" i="26"/>
  <c r="EK46" i="26"/>
  <c r="EL46" i="26"/>
  <c r="EM46" i="26"/>
  <c r="EN46" i="26"/>
  <c r="EO46" i="26"/>
  <c r="EP46" i="26"/>
  <c r="EQ46" i="26"/>
  <c r="ER46" i="26"/>
  <c r="ES46" i="26"/>
  <c r="ET46" i="26"/>
  <c r="EU46" i="26"/>
  <c r="EV46" i="26"/>
  <c r="EW46" i="26"/>
  <c r="EX46" i="26"/>
  <c r="EY46" i="26"/>
  <c r="EZ46" i="26"/>
  <c r="FA46" i="26"/>
  <c r="FB46" i="26"/>
  <c r="FC46" i="26"/>
  <c r="FD46" i="26"/>
  <c r="FE46" i="26"/>
  <c r="FF46" i="26"/>
  <c r="FG46" i="26"/>
  <c r="FH46" i="26"/>
  <c r="FI46" i="26"/>
  <c r="FJ46" i="26"/>
  <c r="FK46" i="26"/>
  <c r="FL46" i="26"/>
  <c r="FM46" i="26"/>
  <c r="FN46" i="26"/>
  <c r="FO46" i="26"/>
  <c r="FP46" i="26"/>
  <c r="FQ46" i="26"/>
  <c r="FR46" i="26"/>
  <c r="FS46" i="26"/>
  <c r="FT46" i="26"/>
  <c r="FU46" i="26"/>
  <c r="FV46" i="26"/>
  <c r="FW46" i="26"/>
  <c r="FX46" i="26"/>
  <c r="FY46" i="26"/>
  <c r="FZ46" i="26"/>
  <c r="GA46" i="26"/>
  <c r="GB46" i="26"/>
  <c r="GC46" i="26"/>
  <c r="GD46" i="26"/>
  <c r="GE46" i="26"/>
  <c r="GF46" i="26"/>
  <c r="GG46" i="26"/>
  <c r="GH46" i="26"/>
  <c r="GI46" i="26"/>
  <c r="GJ46" i="26"/>
  <c r="GK46" i="26"/>
  <c r="GL46" i="26"/>
  <c r="GM46" i="26"/>
  <c r="GN46" i="26"/>
  <c r="GO46" i="26"/>
  <c r="GP46" i="26"/>
  <c r="GQ46" i="26"/>
  <c r="GR46" i="26"/>
  <c r="GS46" i="26"/>
  <c r="GT46" i="26"/>
  <c r="GU46" i="26"/>
  <c r="GV46" i="26"/>
  <c r="GW46" i="26"/>
  <c r="T48" i="26"/>
  <c r="AD53" i="26"/>
  <c r="T50" i="26"/>
  <c r="AL50" i="26"/>
  <c r="BQ48" i="26"/>
  <c r="AR43" i="26"/>
  <c r="J48" i="26"/>
  <c r="DH48" i="26"/>
  <c r="DI48" i="26"/>
  <c r="DJ48" i="26"/>
  <c r="DK48" i="26"/>
  <c r="DL48" i="26"/>
  <c r="DM48" i="26"/>
  <c r="DN48" i="26"/>
  <c r="DO48" i="26"/>
  <c r="DP48" i="26"/>
  <c r="DQ48" i="26"/>
  <c r="DR48" i="26"/>
  <c r="DS48" i="26"/>
  <c r="DT48" i="26"/>
  <c r="DU48" i="26"/>
  <c r="DV48" i="26"/>
  <c r="DW48" i="26"/>
  <c r="DX48" i="26"/>
  <c r="DY48" i="26"/>
  <c r="DZ48" i="26"/>
  <c r="EA48" i="26"/>
  <c r="EB48" i="26"/>
  <c r="EC48" i="26"/>
  <c r="ED48" i="26"/>
  <c r="EE48" i="26"/>
  <c r="EF48" i="26"/>
  <c r="EG48" i="26"/>
  <c r="EH48" i="26"/>
  <c r="EI48" i="26"/>
  <c r="EJ48" i="26"/>
  <c r="EK48" i="26"/>
  <c r="EL48" i="26"/>
  <c r="EM48" i="26"/>
  <c r="EN48" i="26"/>
  <c r="EO48" i="26"/>
  <c r="EP48" i="26"/>
  <c r="EQ48" i="26"/>
  <c r="ER48" i="26"/>
  <c r="ES48" i="26"/>
  <c r="ET48" i="26"/>
  <c r="EU48" i="26"/>
  <c r="EV48" i="26"/>
  <c r="EW48" i="26"/>
  <c r="EX48" i="26"/>
  <c r="EY48" i="26"/>
  <c r="EZ48" i="26"/>
  <c r="FA48" i="26"/>
  <c r="FB48" i="26"/>
  <c r="FC48" i="26"/>
  <c r="FD48" i="26"/>
  <c r="FE48" i="26"/>
  <c r="FF48" i="26"/>
  <c r="FG48" i="26"/>
  <c r="FH48" i="26"/>
  <c r="BI43" i="26"/>
  <c r="AD45" i="26"/>
  <c r="P43" i="26"/>
  <c r="CQ41" i="26"/>
  <c r="CO45" i="26"/>
  <c r="BE45" i="26"/>
  <c r="AT43" i="26"/>
  <c r="AK51" i="26"/>
  <c r="AK44" i="26"/>
  <c r="EI44" i="26"/>
  <c r="EJ44" i="26"/>
  <c r="EK44" i="26"/>
  <c r="EL44" i="26"/>
  <c r="EM44" i="26"/>
  <c r="EN44" i="26"/>
  <c r="EO44" i="26"/>
  <c r="EP44" i="26"/>
  <c r="EQ44" i="26"/>
  <c r="ER44" i="26"/>
  <c r="ES44" i="26"/>
  <c r="ET44" i="26"/>
  <c r="EU44" i="26"/>
  <c r="EV44" i="26"/>
  <c r="EW44" i="26"/>
  <c r="EX44" i="26"/>
  <c r="EY44" i="26"/>
  <c r="EZ44" i="26"/>
  <c r="FA44" i="26"/>
  <c r="FB44" i="26"/>
  <c r="FC44" i="26"/>
  <c r="FD44" i="26"/>
  <c r="FE44" i="26"/>
  <c r="FF44" i="26"/>
  <c r="FG44" i="26"/>
  <c r="FH44" i="26"/>
  <c r="FI44" i="26"/>
  <c r="FJ44" i="26"/>
  <c r="FK44" i="26"/>
  <c r="FL44" i="26"/>
  <c r="FM44" i="26"/>
  <c r="FN44" i="26"/>
  <c r="FO44" i="26"/>
  <c r="FP44" i="26"/>
  <c r="FQ44" i="26"/>
  <c r="FR44" i="26"/>
  <c r="FS44" i="26"/>
  <c r="FT44" i="26"/>
  <c r="FU44" i="26"/>
  <c r="FV44" i="26"/>
  <c r="FW44" i="26"/>
  <c r="FX44" i="26"/>
  <c r="FY44" i="26"/>
  <c r="FZ44" i="26"/>
  <c r="GA44" i="26"/>
  <c r="GB44" i="26"/>
  <c r="GC44" i="26"/>
  <c r="GD44" i="26"/>
  <c r="GE44" i="26"/>
  <c r="GF44" i="26"/>
  <c r="GG44" i="26"/>
  <c r="GH44" i="26"/>
  <c r="GI44" i="26"/>
  <c r="GJ44" i="26"/>
  <c r="GK44" i="26"/>
  <c r="GL44" i="26"/>
  <c r="GM44" i="26"/>
  <c r="GN44" i="26"/>
  <c r="GO44" i="26"/>
  <c r="GP44" i="26"/>
  <c r="GQ44" i="26"/>
  <c r="GR44" i="26"/>
  <c r="GS44" i="26"/>
  <c r="GT44" i="26"/>
  <c r="GU44" i="26"/>
  <c r="GV44" i="26"/>
  <c r="GW44" i="26"/>
  <c r="G39" i="26"/>
  <c r="CL46" i="26"/>
  <c r="CS46" i="26"/>
  <c r="BM44" i="26"/>
  <c r="AH52" i="26"/>
  <c r="BF43" i="26"/>
  <c r="BX49" i="26"/>
  <c r="AI39" i="26"/>
  <c r="BT46" i="26"/>
  <c r="AQ42" i="26"/>
  <c r="W41" i="26"/>
  <c r="DU41" i="26"/>
  <c r="DV41" i="26"/>
  <c r="DW41" i="26"/>
  <c r="DX41" i="26"/>
  <c r="DY41" i="26"/>
  <c r="DZ41" i="26"/>
  <c r="EA41" i="26"/>
  <c r="EB41" i="26"/>
  <c r="EC41" i="26"/>
  <c r="ED41" i="26"/>
  <c r="EE41" i="26"/>
  <c r="EF41" i="26"/>
  <c r="EG41" i="26"/>
  <c r="EH41" i="26"/>
  <c r="EI41" i="26"/>
  <c r="EJ41" i="26"/>
  <c r="EK41" i="26"/>
  <c r="EL41" i="26"/>
  <c r="EM41" i="26"/>
  <c r="EN41" i="26"/>
  <c r="EO41" i="26"/>
  <c r="EP41" i="26"/>
  <c r="EQ41" i="26"/>
  <c r="ER41" i="26"/>
  <c r="ES41" i="26"/>
  <c r="ET41" i="26"/>
  <c r="EU41" i="26"/>
  <c r="EV41" i="26"/>
  <c r="EW41" i="26"/>
  <c r="EX41" i="26"/>
  <c r="EY41" i="26"/>
  <c r="EZ41" i="26"/>
  <c r="FA41" i="26"/>
  <c r="FB41" i="26"/>
  <c r="FC41" i="26"/>
  <c r="FD41" i="26"/>
  <c r="FE41" i="26"/>
  <c r="FF41" i="26"/>
  <c r="FG41" i="26"/>
  <c r="FH41" i="26"/>
  <c r="FI41" i="26"/>
  <c r="FJ41" i="26"/>
  <c r="FK41" i="26"/>
  <c r="FL41" i="26"/>
  <c r="FM41" i="26"/>
  <c r="FN41" i="26"/>
  <c r="FO41" i="26"/>
  <c r="FP41" i="26"/>
  <c r="FQ41" i="26"/>
  <c r="FR41" i="26"/>
  <c r="FS41" i="26"/>
  <c r="FT41" i="26"/>
  <c r="FU41" i="26"/>
  <c r="FV41" i="26"/>
  <c r="FW41" i="26"/>
  <c r="FX41" i="26"/>
  <c r="FY41" i="26"/>
  <c r="FZ41" i="26"/>
  <c r="GA41" i="26"/>
  <c r="GB41" i="26"/>
  <c r="GC41" i="26"/>
  <c r="GD41" i="26"/>
  <c r="GE41" i="26"/>
  <c r="GF41" i="26"/>
  <c r="GG41" i="26"/>
  <c r="GH41" i="26"/>
  <c r="GI41" i="26"/>
  <c r="GJ41" i="26"/>
  <c r="GK41" i="26"/>
  <c r="GL41" i="26"/>
  <c r="GM41" i="26"/>
  <c r="GN41" i="26"/>
  <c r="GO41" i="26"/>
  <c r="GP41" i="26"/>
  <c r="GQ41" i="26"/>
  <c r="GR41" i="26"/>
  <c r="GS41" i="26"/>
  <c r="GT41" i="26"/>
  <c r="GU41" i="26"/>
  <c r="GV41" i="26"/>
  <c r="GW41" i="26"/>
  <c r="AC45" i="26"/>
  <c r="BS44" i="26"/>
  <c r="BH42" i="26"/>
  <c r="BT50" i="26"/>
  <c r="CN41" i="26"/>
  <c r="BC48" i="26"/>
  <c r="BT53" i="26"/>
  <c r="K45" i="26"/>
  <c r="DI45" i="26"/>
  <c r="DJ45" i="26"/>
  <c r="DK45" i="26"/>
  <c r="DL45" i="26"/>
  <c r="DM45" i="26"/>
  <c r="DN45" i="26"/>
  <c r="DO45" i="26"/>
  <c r="DP45" i="26"/>
  <c r="DQ45" i="26"/>
  <c r="DR45" i="26"/>
  <c r="DS45" i="26"/>
  <c r="DT45" i="26"/>
  <c r="DU45" i="26"/>
  <c r="DV45" i="26"/>
  <c r="DW45" i="26"/>
  <c r="DX45" i="26"/>
  <c r="DY45" i="26"/>
  <c r="DZ45" i="26"/>
  <c r="EA45" i="26"/>
  <c r="EB45" i="26"/>
  <c r="EC45" i="26"/>
  <c r="ED45" i="26"/>
  <c r="EE45" i="26"/>
  <c r="EF45" i="26"/>
  <c r="EG45" i="26"/>
  <c r="EH45" i="26"/>
  <c r="EI45" i="26"/>
  <c r="EJ45" i="26"/>
  <c r="EK45" i="26"/>
  <c r="EL45" i="26"/>
  <c r="EM45" i="26"/>
  <c r="EN45" i="26"/>
  <c r="EO45" i="26"/>
  <c r="EP45" i="26"/>
  <c r="EQ45" i="26"/>
  <c r="ER45" i="26"/>
  <c r="ES45" i="26"/>
  <c r="ET45" i="26"/>
  <c r="EU45" i="26"/>
  <c r="EV45" i="26"/>
  <c r="EW45" i="26"/>
  <c r="EX45" i="26"/>
  <c r="EY45" i="26"/>
  <c r="EZ45" i="26"/>
  <c r="FA45" i="26"/>
  <c r="FB45" i="26"/>
  <c r="FC45" i="26"/>
  <c r="FD45" i="26"/>
  <c r="FE45" i="26"/>
  <c r="FF45" i="26"/>
  <c r="FG45" i="26"/>
  <c r="FH45" i="26"/>
  <c r="FI45" i="26"/>
  <c r="FJ45" i="26"/>
  <c r="FK45" i="26"/>
  <c r="FL45" i="26"/>
  <c r="FM45" i="26"/>
  <c r="FN45" i="26"/>
  <c r="FO45" i="26"/>
  <c r="FP45" i="26"/>
  <c r="FQ45" i="26"/>
  <c r="FR45" i="26"/>
  <c r="FS45" i="26"/>
  <c r="FT45" i="26"/>
  <c r="FU45" i="26"/>
  <c r="FV45" i="26"/>
  <c r="FW45" i="26"/>
  <c r="FX45" i="26"/>
  <c r="FY45" i="26"/>
  <c r="FZ45" i="26"/>
  <c r="GA45" i="26"/>
  <c r="GB45" i="26"/>
  <c r="GC45" i="26"/>
  <c r="GD45" i="26"/>
  <c r="GE45" i="26"/>
  <c r="GF45" i="26"/>
  <c r="GG45" i="26"/>
  <c r="GH45" i="26"/>
  <c r="GI45" i="26"/>
  <c r="GJ45" i="26"/>
  <c r="GK45" i="26"/>
  <c r="GL45" i="26"/>
  <c r="GM45" i="26"/>
  <c r="GN45" i="26"/>
  <c r="GO45" i="26"/>
  <c r="GP45" i="26"/>
  <c r="GQ45" i="26"/>
  <c r="GR45" i="26"/>
  <c r="GS45" i="26"/>
  <c r="GT45" i="26"/>
  <c r="GU45" i="26"/>
  <c r="GV45" i="26"/>
  <c r="GW45" i="26"/>
  <c r="AY42" i="26"/>
  <c r="AE41" i="26"/>
  <c r="AS45" i="26"/>
  <c r="CD44" i="26"/>
  <c r="BS42" i="26"/>
  <c r="CJ50" i="26"/>
  <c r="G42" i="26"/>
  <c r="DE42" i="26"/>
  <c r="DF42" i="26"/>
  <c r="DG42" i="26"/>
  <c r="DH42" i="26"/>
  <c r="DI42" i="26"/>
  <c r="DJ42" i="26"/>
  <c r="DK42" i="26"/>
  <c r="DL42" i="26"/>
  <c r="DM42" i="26"/>
  <c r="DN42" i="26"/>
  <c r="DO42" i="26"/>
  <c r="DP42" i="26"/>
  <c r="DQ42" i="26"/>
  <c r="DR42" i="26"/>
  <c r="DS42" i="26"/>
  <c r="DT42" i="26"/>
  <c r="DU42" i="26"/>
  <c r="DV42" i="26"/>
  <c r="DW42" i="26"/>
  <c r="DX42" i="26"/>
  <c r="DY42" i="26"/>
  <c r="DZ42" i="26"/>
  <c r="EA42" i="26"/>
  <c r="EB42" i="26"/>
  <c r="EC42" i="26"/>
  <c r="ED42" i="26"/>
  <c r="EE42" i="26"/>
  <c r="EF42" i="26"/>
  <c r="EG42" i="26"/>
  <c r="EH42" i="26"/>
  <c r="EI42" i="26"/>
  <c r="EJ42" i="26"/>
  <c r="EK42" i="26"/>
  <c r="EL42" i="26"/>
  <c r="EM42" i="26"/>
  <c r="EN42" i="26"/>
  <c r="EO42" i="26"/>
  <c r="EP42" i="26"/>
  <c r="EQ42" i="26"/>
  <c r="ER42" i="26"/>
  <c r="ES42" i="26"/>
  <c r="ET42" i="26"/>
  <c r="EU42" i="26"/>
  <c r="EV42" i="26"/>
  <c r="EW42" i="26"/>
  <c r="EX42" i="26"/>
  <c r="EY42" i="26"/>
  <c r="EZ42" i="26"/>
  <c r="FA42" i="26"/>
  <c r="FB42" i="26"/>
  <c r="FC42" i="26"/>
  <c r="FD42" i="26"/>
  <c r="FE42" i="26"/>
  <c r="FF42" i="26"/>
  <c r="FG42" i="26"/>
  <c r="FH42" i="26"/>
  <c r="FI42" i="26"/>
  <c r="FJ42" i="26"/>
  <c r="FK42" i="26"/>
  <c r="FL42" i="26"/>
  <c r="FM42" i="26"/>
  <c r="FN42" i="26"/>
  <c r="FO42" i="26"/>
  <c r="FP42" i="26"/>
  <c r="FQ42" i="26"/>
  <c r="FR42" i="26"/>
  <c r="FS42" i="26"/>
  <c r="FT42" i="26"/>
  <c r="FU42" i="26"/>
  <c r="FV42" i="26"/>
  <c r="FW42" i="26"/>
  <c r="FX42" i="26"/>
  <c r="FY42" i="26"/>
  <c r="FZ42" i="26"/>
  <c r="GA42" i="26"/>
  <c r="GB42" i="26"/>
  <c r="GC42" i="26"/>
  <c r="GD42" i="26"/>
  <c r="GE42" i="26"/>
  <c r="GF42" i="26"/>
  <c r="GG42" i="26"/>
  <c r="GH42" i="26"/>
  <c r="GI42" i="26"/>
  <c r="GJ42" i="26"/>
  <c r="GK42" i="26"/>
  <c r="GL42" i="26"/>
  <c r="GM42" i="26"/>
  <c r="GN42" i="26"/>
  <c r="GO42" i="26"/>
  <c r="GP42" i="26"/>
  <c r="GQ42" i="26"/>
  <c r="GR42" i="26"/>
  <c r="GS42" i="26"/>
  <c r="GT42" i="26"/>
  <c r="GU42" i="26"/>
  <c r="GV42" i="26"/>
  <c r="GW42" i="26"/>
  <c r="BK48" i="26"/>
  <c r="CB53" i="26"/>
  <c r="V45" i="26"/>
  <c r="AN40" i="26"/>
  <c r="EL40" i="26"/>
  <c r="EM40" i="26"/>
  <c r="EN40" i="26"/>
  <c r="EO40" i="26"/>
  <c r="EP40" i="26"/>
  <c r="EQ40" i="26"/>
  <c r="ER40" i="26"/>
  <c r="ES40" i="26"/>
  <c r="ET40" i="26"/>
  <c r="EU40" i="26"/>
  <c r="EV40" i="26"/>
  <c r="EW40" i="26"/>
  <c r="EX40" i="26"/>
  <c r="EY40" i="26"/>
  <c r="EZ40" i="26"/>
  <c r="FA40" i="26"/>
  <c r="FB40" i="26"/>
  <c r="FC40" i="26"/>
  <c r="FD40" i="26"/>
  <c r="FE40" i="26"/>
  <c r="FF40" i="26"/>
  <c r="FG40" i="26"/>
  <c r="FH40" i="26"/>
  <c r="FI40" i="26"/>
  <c r="FJ40" i="26"/>
  <c r="FK40" i="26"/>
  <c r="FL40" i="26"/>
  <c r="FM40" i="26"/>
  <c r="FN40" i="26"/>
  <c r="FO40" i="26"/>
  <c r="FP40" i="26"/>
  <c r="FQ40" i="26"/>
  <c r="FR40" i="26"/>
  <c r="FS40" i="26"/>
  <c r="FT40" i="26"/>
  <c r="FU40" i="26"/>
  <c r="FV40" i="26"/>
  <c r="FW40" i="26"/>
  <c r="FX40" i="26"/>
  <c r="FY40" i="26"/>
  <c r="FZ40" i="26"/>
  <c r="GA40" i="26"/>
  <c r="GB40" i="26"/>
  <c r="GC40" i="26"/>
  <c r="GD40" i="26"/>
  <c r="GE40" i="26"/>
  <c r="GF40" i="26"/>
  <c r="GG40" i="26"/>
  <c r="GH40" i="26"/>
  <c r="GI40" i="26"/>
  <c r="GJ40" i="26"/>
  <c r="GK40" i="26"/>
  <c r="GL40" i="26"/>
  <c r="GM40" i="26"/>
  <c r="GN40" i="26"/>
  <c r="GO40" i="26"/>
  <c r="GP40" i="26"/>
  <c r="GQ40" i="26"/>
  <c r="GR40" i="26"/>
  <c r="GS40" i="26"/>
  <c r="GT40" i="26"/>
  <c r="GU40" i="26"/>
  <c r="GV40" i="26"/>
  <c r="GW40" i="26"/>
  <c r="BV45" i="26"/>
  <c r="AR40" i="26"/>
  <c r="BX38" i="26"/>
  <c r="AA48" i="26"/>
  <c r="AA46" i="26"/>
  <c r="BC53" i="26"/>
  <c r="BK45" i="26"/>
  <c r="BM50" i="26"/>
  <c r="BZ40" i="26"/>
  <c r="CE47" i="26"/>
  <c r="GC47" i="26"/>
  <c r="GD47" i="26"/>
  <c r="GE47" i="26"/>
  <c r="GF47" i="26"/>
  <c r="GG47" i="26"/>
  <c r="GH47" i="26"/>
  <c r="GI47" i="26"/>
  <c r="GJ47" i="26"/>
  <c r="GK47" i="26"/>
  <c r="GL47" i="26"/>
  <c r="GM47" i="26"/>
  <c r="GN47" i="26"/>
  <c r="GO47" i="26"/>
  <c r="GP47" i="26"/>
  <c r="GQ47" i="26"/>
  <c r="GR47" i="26"/>
  <c r="GS47" i="26"/>
  <c r="GT47" i="26"/>
  <c r="GU47" i="26"/>
  <c r="GV47" i="26"/>
  <c r="GW47" i="26"/>
  <c r="CU42" i="26"/>
  <c r="CA41" i="26"/>
  <c r="BQ45" i="26"/>
  <c r="AJ45" i="26"/>
  <c r="N43" i="26"/>
  <c r="M51" i="26"/>
  <c r="AN42" i="26"/>
  <c r="CI48" i="26"/>
  <c r="D53" i="26"/>
  <c r="BB45" i="26"/>
  <c r="CA40" i="26"/>
  <c r="AG46" i="26"/>
  <c r="BU45" i="26"/>
  <c r="AY46" i="26"/>
  <c r="BP44" i="26"/>
  <c r="I51" i="26"/>
  <c r="B11" i="26"/>
  <c r="B10" i="26"/>
  <c r="B12" i="26"/>
  <c r="P65" i="28"/>
  <c r="P73" i="28"/>
  <c r="P60" i="28"/>
  <c r="P52" i="28"/>
  <c r="P51" i="28"/>
  <c r="P49" i="28"/>
  <c r="CK12" i="40"/>
  <c r="CQ12" i="40"/>
  <c r="N12" i="40"/>
  <c r="P70" i="28"/>
  <c r="P69" i="28"/>
  <c r="P55" i="28"/>
  <c r="CK17" i="40"/>
  <c r="CQ17" i="40"/>
  <c r="N17" i="40"/>
  <c r="P79" i="28"/>
  <c r="P57" i="28"/>
  <c r="P56" i="28"/>
  <c r="CK23" i="40"/>
  <c r="CQ23" i="40"/>
  <c r="N23" i="40"/>
  <c r="P74" i="28"/>
  <c r="P67" i="28"/>
  <c r="P78" i="28"/>
  <c r="CK21" i="40"/>
  <c r="CQ21" i="40"/>
  <c r="N21" i="40"/>
  <c r="CK22" i="40"/>
  <c r="CQ22" i="40"/>
  <c r="N22" i="40"/>
  <c r="P66" i="28"/>
  <c r="P64" i="28"/>
  <c r="P61" i="28"/>
  <c r="P76" i="28"/>
  <c r="P59" i="28"/>
  <c r="P58" i="28"/>
  <c r="H18" i="38"/>
  <c r="D6" i="38"/>
  <c r="C26" i="38"/>
  <c r="E26" i="38"/>
  <c r="D12" i="38"/>
  <c r="D43" i="38"/>
  <c r="C18" i="38"/>
  <c r="P62" i="28"/>
  <c r="C42" i="38"/>
  <c r="G23" i="38"/>
  <c r="G22" i="38"/>
  <c r="D13" i="38"/>
  <c r="E38" i="38"/>
  <c r="F17" i="38"/>
  <c r="K17" i="38"/>
  <c r="F43" i="38"/>
  <c r="I21" i="38"/>
  <c r="P75" i="28"/>
  <c r="D21" i="38"/>
  <c r="D38" i="38"/>
  <c r="D23" i="38"/>
  <c r="I42" i="38"/>
  <c r="D27" i="38"/>
  <c r="G11" i="38"/>
  <c r="D41" i="38"/>
  <c r="C16" i="38"/>
  <c r="D7" i="38"/>
  <c r="C27" i="38"/>
  <c r="P54" i="28"/>
  <c r="G17" i="38"/>
  <c r="N17" i="38"/>
  <c r="I41" i="38"/>
  <c r="H23" i="38"/>
  <c r="O23" i="38"/>
  <c r="E7" i="38"/>
  <c r="E37" i="38"/>
  <c r="G37" i="38"/>
  <c r="P50" i="28"/>
  <c r="E21" i="38"/>
  <c r="L21" i="38"/>
  <c r="D11" i="38"/>
  <c r="F38" i="38"/>
  <c r="H17" i="38"/>
  <c r="E43" i="38"/>
  <c r="E22" i="38"/>
  <c r="O22" i="38"/>
  <c r="D42" i="38"/>
  <c r="D8" i="38"/>
  <c r="S63" i="28"/>
  <c r="T63" i="28"/>
  <c r="S72" i="28"/>
  <c r="T72" i="28"/>
  <c r="T53" i="28"/>
  <c r="S53" i="28"/>
  <c r="T77" i="28"/>
  <c r="S77" i="28"/>
  <c r="O12" i="38"/>
  <c r="K12" i="38"/>
  <c r="L12" i="38"/>
  <c r="M12" i="38"/>
  <c r="S64" i="28"/>
  <c r="T64" i="28"/>
  <c r="S74" i="28"/>
  <c r="T74" i="28"/>
  <c r="T69" i="28"/>
  <c r="S69" i="28"/>
  <c r="T60" i="28"/>
  <c r="S60" i="28"/>
  <c r="CV68" i="26"/>
  <c r="AJ68" i="26"/>
  <c r="BT67" i="26"/>
  <c r="H67" i="26"/>
  <c r="AR66" i="26"/>
  <c r="CB65" i="26"/>
  <c r="P65" i="26"/>
  <c r="AZ63" i="26"/>
  <c r="CJ62" i="26"/>
  <c r="X62" i="26"/>
  <c r="BH61" i="26"/>
  <c r="BG68" i="26"/>
  <c r="CQ67" i="26"/>
  <c r="AE67" i="26"/>
  <c r="BO66" i="26"/>
  <c r="CY65" i="26"/>
  <c r="AM65" i="26"/>
  <c r="BW63" i="26"/>
  <c r="K63" i="26"/>
  <c r="BM68" i="26"/>
  <c r="CW67" i="26"/>
  <c r="AK67" i="26"/>
  <c r="BU66" i="26"/>
  <c r="I66" i="26"/>
  <c r="AS65" i="26"/>
  <c r="CC63" i="26"/>
  <c r="Q63" i="26"/>
  <c r="BA62" i="26"/>
  <c r="CK61" i="26"/>
  <c r="Y61" i="26"/>
  <c r="H68" i="26"/>
  <c r="F67" i="26"/>
  <c r="E66" i="26"/>
  <c r="CX63" i="26"/>
  <c r="CU62" i="26"/>
  <c r="K62" i="26"/>
  <c r="AB61" i="26"/>
  <c r="BK60" i="26"/>
  <c r="CU59" i="26"/>
  <c r="AI59" i="26"/>
  <c r="BS68" i="26"/>
  <c r="BP67" i="26"/>
  <c r="BN66" i="26"/>
  <c r="BM65" i="26"/>
  <c r="BJ63" i="26"/>
  <c r="BK62" i="26"/>
  <c r="BZ61" i="26"/>
  <c r="CX60" i="26"/>
  <c r="AD68" i="26"/>
  <c r="AA67" i="26"/>
  <c r="X66" i="26"/>
  <c r="V65" i="26"/>
  <c r="U63" i="26"/>
  <c r="AB62" i="26"/>
  <c r="AQ61" i="26"/>
  <c r="BX60" i="26"/>
  <c r="L60" i="26"/>
  <c r="AV59" i="26"/>
  <c r="CQ68" i="26"/>
  <c r="AH67" i="26"/>
  <c r="BP65" i="26"/>
  <c r="E63" i="26"/>
  <c r="BK61" i="26"/>
  <c r="BF60" i="26"/>
  <c r="BU59" i="26"/>
  <c r="CJ58" i="26"/>
  <c r="X58" i="26"/>
  <c r="BH57" i="26"/>
  <c r="CR64" i="26"/>
  <c r="AF64" i="26"/>
  <c r="M68" i="26"/>
  <c r="AU66" i="26"/>
  <c r="CD63" i="26"/>
  <c r="AD62" i="26"/>
  <c r="D61" i="26"/>
  <c r="N60" i="26"/>
  <c r="AC59" i="26"/>
  <c r="BC58" i="26"/>
  <c r="CM57" i="26"/>
  <c r="AA57" i="26"/>
  <c r="BK64" i="26"/>
  <c r="AT67" i="26"/>
  <c r="CD65" i="26"/>
  <c r="P63" i="26"/>
  <c r="BV61" i="26"/>
  <c r="BM60" i="26"/>
  <c r="CN68" i="26"/>
  <c r="AB68" i="26"/>
  <c r="BL67" i="26"/>
  <c r="CV66" i="26"/>
  <c r="AJ66" i="26"/>
  <c r="BT65" i="26"/>
  <c r="H65" i="26"/>
  <c r="AR63" i="26"/>
  <c r="CB62" i="26"/>
  <c r="P62" i="26"/>
  <c r="AZ61" i="26"/>
  <c r="AY68" i="26"/>
  <c r="CI67" i="26"/>
  <c r="W67" i="26"/>
  <c r="BG66" i="26"/>
  <c r="CQ65" i="26"/>
  <c r="AE65" i="26"/>
  <c r="BO63" i="26"/>
  <c r="CY62" i="26"/>
  <c r="BE68" i="26"/>
  <c r="CO67" i="26"/>
  <c r="AC67" i="26"/>
  <c r="BM66" i="26"/>
  <c r="CW65" i="26"/>
  <c r="AK65" i="26"/>
  <c r="BU63" i="26"/>
  <c r="I63" i="26"/>
  <c r="AS62" i="26"/>
  <c r="CC61" i="26"/>
  <c r="CT68" i="26"/>
  <c r="CS67" i="26"/>
  <c r="CP66" i="26"/>
  <c r="CM65" i="26"/>
  <c r="CJ63" i="26"/>
  <c r="CH62" i="26"/>
  <c r="CW61" i="26"/>
  <c r="S61" i="26"/>
  <c r="BC60" i="26"/>
  <c r="CM59" i="26"/>
  <c r="AA59" i="26"/>
  <c r="BF68" i="26"/>
  <c r="BE67" i="26"/>
  <c r="BB66" i="26"/>
  <c r="AY65" i="26"/>
  <c r="AV63" i="26"/>
  <c r="AZ62" i="26"/>
  <c r="BO61" i="26"/>
  <c r="CP60" i="26"/>
  <c r="P68" i="26"/>
  <c r="N67" i="26"/>
  <c r="M66" i="26"/>
  <c r="J65" i="26"/>
  <c r="G63" i="26"/>
  <c r="R62" i="26"/>
  <c r="AH61" i="26"/>
  <c r="BP60" i="26"/>
  <c r="D60" i="26"/>
  <c r="AN59" i="26"/>
  <c r="BY68" i="26"/>
  <c r="K67" i="26"/>
  <c r="AT65" i="26"/>
  <c r="CE62" i="26"/>
  <c r="AV61" i="26"/>
  <c r="AV60" i="26"/>
  <c r="BJ59" i="26"/>
  <c r="CB58" i="26"/>
  <c r="P58" i="26"/>
  <c r="AZ57" i="26"/>
  <c r="CJ64" i="26"/>
  <c r="W64" i="26"/>
  <c r="CL67" i="26"/>
  <c r="Z66" i="26"/>
  <c r="BL63" i="26"/>
  <c r="N62" i="26"/>
  <c r="CL60" i="26"/>
  <c r="CY59" i="26"/>
  <c r="R59" i="26"/>
  <c r="AU58" i="26"/>
  <c r="CE57" i="26"/>
  <c r="S57" i="26"/>
  <c r="CJ68" i="26"/>
  <c r="Y67" i="26"/>
  <c r="BG65" i="26"/>
  <c r="CS62" i="26"/>
  <c r="BG61" i="26"/>
  <c r="BB60" i="26"/>
  <c r="BQ59" i="26"/>
  <c r="CG58" i="26"/>
  <c r="U58" i="26"/>
  <c r="BE57" i="26"/>
  <c r="CO64" i="26"/>
  <c r="AC64" i="26"/>
  <c r="BO67" i="26"/>
  <c r="I65" i="26"/>
  <c r="BR61" i="26"/>
  <c r="I60" i="26"/>
  <c r="BX58" i="26"/>
  <c r="BV57" i="26"/>
  <c r="BU64" i="26"/>
  <c r="BK68" i="26"/>
  <c r="CT65" i="26"/>
  <c r="AT62" i="26"/>
  <c r="BG60" i="26"/>
  <c r="V59" i="26"/>
  <c r="K58" i="26"/>
  <c r="H57" i="26"/>
  <c r="N64" i="26"/>
  <c r="CF68" i="26"/>
  <c r="T68" i="26"/>
  <c r="BD67" i="26"/>
  <c r="CN66" i="26"/>
  <c r="AB66" i="26"/>
  <c r="BL65" i="26"/>
  <c r="CV63" i="26"/>
  <c r="AJ63" i="26"/>
  <c r="BT62" i="26"/>
  <c r="H62" i="26"/>
  <c r="AR61" i="26"/>
  <c r="AQ68" i="26"/>
  <c r="CA67" i="26"/>
  <c r="O67" i="26"/>
  <c r="AY66" i="26"/>
  <c r="CI65" i="26"/>
  <c r="W65" i="26"/>
  <c r="BG63" i="26"/>
  <c r="CQ62" i="26"/>
  <c r="AW68" i="26"/>
  <c r="CG67" i="26"/>
  <c r="U67" i="26"/>
  <c r="BE66" i="26"/>
  <c r="CO65" i="26"/>
  <c r="AC65" i="26"/>
  <c r="BM63" i="26"/>
  <c r="CW62" i="26"/>
  <c r="AK62" i="26"/>
  <c r="BU61" i="26"/>
  <c r="CH68" i="26"/>
  <c r="CE67" i="26"/>
  <c r="CB66" i="26"/>
  <c r="BZ65" i="26"/>
  <c r="BY63" i="26"/>
  <c r="BW62" i="26"/>
  <c r="CL61" i="26"/>
  <c r="K61" i="26"/>
  <c r="AU60" i="26"/>
  <c r="CE59" i="26"/>
  <c r="S59" i="26"/>
  <c r="AT68" i="26"/>
  <c r="AQ67" i="26"/>
  <c r="AN66" i="26"/>
  <c r="AL65" i="26"/>
  <c r="AK63" i="26"/>
  <c r="AP62" i="26"/>
  <c r="BD61" i="26"/>
  <c r="CH60" i="26"/>
  <c r="E68" i="26"/>
  <c r="CX66" i="26"/>
  <c r="CU65" i="26"/>
  <c r="CR63" i="26"/>
  <c r="CP62" i="26"/>
  <c r="G62" i="26"/>
  <c r="X61" i="26"/>
  <c r="BH60" i="26"/>
  <c r="CR59" i="26"/>
  <c r="AF59" i="26"/>
  <c r="BB68" i="26"/>
  <c r="CL66" i="26"/>
  <c r="AB65" i="26"/>
  <c r="BO62" i="26"/>
  <c r="AE61" i="26"/>
  <c r="AK60" i="26"/>
  <c r="AZ59" i="26"/>
  <c r="BT58" i="26"/>
  <c r="H58" i="26"/>
  <c r="AR57" i="26"/>
  <c r="CB64" i="26"/>
  <c r="O64" i="26"/>
  <c r="BU67" i="26"/>
  <c r="G66" i="26"/>
  <c r="AP63" i="26"/>
  <c r="CQ61" i="26"/>
  <c r="BZ60" i="26"/>
  <c r="CO59" i="26"/>
  <c r="G59" i="26"/>
  <c r="AM58" i="26"/>
  <c r="BW57" i="26"/>
  <c r="K57" i="26"/>
  <c r="BN68" i="26"/>
  <c r="CY66" i="26"/>
  <c r="AP65" i="26"/>
  <c r="BZ62" i="26"/>
  <c r="AN61" i="26"/>
  <c r="AQ60" i="26"/>
  <c r="BF59" i="26"/>
  <c r="BY58" i="26"/>
  <c r="M58" i="26"/>
  <c r="AW57" i="26"/>
  <c r="CG64" i="26"/>
  <c r="T64" i="26"/>
  <c r="AJ67" i="26"/>
  <c r="BT63" i="26"/>
  <c r="AM61" i="26"/>
  <c r="CN59" i="26"/>
  <c r="BM58" i="26"/>
  <c r="BJ57" i="26"/>
  <c r="BG64" i="26"/>
  <c r="AC68" i="26"/>
  <c r="BR65" i="26"/>
  <c r="S62" i="26"/>
  <c r="AO60" i="26"/>
  <c r="D59" i="26"/>
  <c r="CT57" i="26"/>
  <c r="CS64" i="26"/>
  <c r="Y64" i="26"/>
  <c r="BX68" i="26"/>
  <c r="L68" i="26"/>
  <c r="AV67" i="26"/>
  <c r="CF66" i="26"/>
  <c r="T66" i="26"/>
  <c r="BD65" i="26"/>
  <c r="CN63" i="26"/>
  <c r="AB63" i="26"/>
  <c r="BL62" i="26"/>
  <c r="CV61" i="26"/>
  <c r="CU68" i="26"/>
  <c r="AI68" i="26"/>
  <c r="BS67" i="26"/>
  <c r="G67" i="26"/>
  <c r="AQ66" i="26"/>
  <c r="CA65" i="26"/>
  <c r="O65" i="26"/>
  <c r="AY63" i="26"/>
  <c r="CI62" i="26"/>
  <c r="AO68" i="26"/>
  <c r="BY67" i="26"/>
  <c r="M67" i="26"/>
  <c r="AW66" i="26"/>
  <c r="CG65" i="26"/>
  <c r="U65" i="26"/>
  <c r="BE63" i="26"/>
  <c r="CO62" i="26"/>
  <c r="AC62" i="26"/>
  <c r="BM61" i="26"/>
  <c r="BT68" i="26"/>
  <c r="BR67" i="26"/>
  <c r="BQ66" i="26"/>
  <c r="BN65" i="26"/>
  <c r="BK63" i="26"/>
  <c r="BM62" i="26"/>
  <c r="CA61" i="26"/>
  <c r="CY60" i="26"/>
  <c r="AM60" i="26"/>
  <c r="BW59" i="26"/>
  <c r="K59" i="26"/>
  <c r="AF68" i="26"/>
  <c r="AD67" i="26"/>
  <c r="AC66" i="26"/>
  <c r="Z65" i="26"/>
  <c r="W63" i="26"/>
  <c r="AE62" i="26"/>
  <c r="AT61" i="26"/>
  <c r="CP68" i="26"/>
  <c r="CM67" i="26"/>
  <c r="CJ66" i="26"/>
  <c r="CH65" i="26"/>
  <c r="CG63" i="26"/>
  <c r="CD62" i="26"/>
  <c r="CR61" i="26"/>
  <c r="P61" i="26"/>
  <c r="AZ60" i="26"/>
  <c r="CJ59" i="26"/>
  <c r="X59" i="26"/>
  <c r="AK68" i="26"/>
  <c r="BS66" i="26"/>
  <c r="F65" i="26"/>
  <c r="AW62" i="26"/>
  <c r="Q61" i="26"/>
  <c r="Z60" i="26"/>
  <c r="AO59" i="26"/>
  <c r="BL58" i="26"/>
  <c r="CV57" i="26"/>
  <c r="AJ57" i="26"/>
  <c r="BT64" i="26"/>
  <c r="G64" i="26"/>
  <c r="AX67" i="26"/>
  <c r="CF65" i="26"/>
  <c r="V63" i="26"/>
  <c r="CB61" i="26"/>
  <c r="BO60" i="26"/>
  <c r="CD59" i="26"/>
  <c r="CS58" i="26"/>
  <c r="AE58" i="26"/>
  <c r="BO57" i="26"/>
  <c r="CY64" i="26"/>
  <c r="AV68" i="26"/>
  <c r="CG66" i="26"/>
  <c r="S65" i="26"/>
  <c r="BG62" i="26"/>
  <c r="Z61" i="26"/>
  <c r="AG60" i="26"/>
  <c r="AU59" i="26"/>
  <c r="BQ58" i="26"/>
  <c r="E58" i="26"/>
  <c r="AO57" i="26"/>
  <c r="BY64" i="26"/>
  <c r="L64" i="26"/>
  <c r="CW66" i="26"/>
  <c r="AN63" i="26"/>
  <c r="T61" i="26"/>
  <c r="BX59" i="26"/>
  <c r="AY58" i="26"/>
  <c r="AV57" i="26"/>
  <c r="AW64" i="26"/>
  <c r="CU67" i="26"/>
  <c r="AH65" i="26"/>
  <c r="CM61" i="26"/>
  <c r="X60" i="26"/>
  <c r="CK58" i="26"/>
  <c r="CH57" i="26"/>
  <c r="CE64" i="26"/>
  <c r="CL68" i="26"/>
  <c r="AF66" i="26"/>
  <c r="BR62" i="26"/>
  <c r="BU60" i="26"/>
  <c r="AJ59" i="26"/>
  <c r="BP68" i="26"/>
  <c r="D68" i="26"/>
  <c r="AN67" i="26"/>
  <c r="BX66" i="26"/>
  <c r="L66" i="26"/>
  <c r="AV65" i="26"/>
  <c r="CF63" i="26"/>
  <c r="T63" i="26"/>
  <c r="BD62" i="26"/>
  <c r="CN61" i="26"/>
  <c r="CM68" i="26"/>
  <c r="AA68" i="26"/>
  <c r="BK67" i="26"/>
  <c r="CU66" i="26"/>
  <c r="AI66" i="26"/>
  <c r="BS65" i="26"/>
  <c r="G65" i="26"/>
  <c r="AQ63" i="26"/>
  <c r="CS68" i="26"/>
  <c r="AG68" i="26"/>
  <c r="BQ67" i="26"/>
  <c r="E67" i="26"/>
  <c r="AO66" i="26"/>
  <c r="BY65" i="26"/>
  <c r="M65" i="26"/>
  <c r="AW63" i="26"/>
  <c r="CG62" i="26"/>
  <c r="U62" i="26"/>
  <c r="BE61" i="26"/>
  <c r="BI68" i="26"/>
  <c r="BF67" i="26"/>
  <c r="BC66" i="26"/>
  <c r="AZ65" i="26"/>
  <c r="AX63" i="26"/>
  <c r="BB62" i="26"/>
  <c r="BQ61" i="26"/>
  <c r="CQ60" i="26"/>
  <c r="AE60" i="26"/>
  <c r="BO59" i="26"/>
  <c r="CY58" i="26"/>
  <c r="U68" i="26"/>
  <c r="R67" i="26"/>
  <c r="O66" i="26"/>
  <c r="L65" i="26"/>
  <c r="J63" i="26"/>
  <c r="T62" i="26"/>
  <c r="AJ61" i="26"/>
  <c r="CB68" i="26"/>
  <c r="BZ67" i="26"/>
  <c r="BY66" i="26"/>
  <c r="AR68" i="26"/>
  <c r="CB67" i="26"/>
  <c r="P67" i="26"/>
  <c r="AZ66" i="26"/>
  <c r="CJ65" i="26"/>
  <c r="X65" i="26"/>
  <c r="BH63" i="26"/>
  <c r="CR62" i="26"/>
  <c r="AF62" i="26"/>
  <c r="BP61" i="26"/>
  <c r="BO68" i="26"/>
  <c r="CY67" i="26"/>
  <c r="AM67" i="26"/>
  <c r="BW66" i="26"/>
  <c r="K66" i="26"/>
  <c r="AU65" i="26"/>
  <c r="CE63" i="26"/>
  <c r="S63" i="26"/>
  <c r="BU68" i="26"/>
  <c r="I68" i="26"/>
  <c r="AS67" i="26"/>
  <c r="CC66" i="26"/>
  <c r="Q66" i="26"/>
  <c r="BA65" i="26"/>
  <c r="CK63" i="26"/>
  <c r="Y63" i="26"/>
  <c r="BI62" i="26"/>
  <c r="CS61" i="26"/>
  <c r="AG61" i="26"/>
  <c r="V68" i="26"/>
  <c r="S67" i="26"/>
  <c r="P66" i="26"/>
  <c r="N65" i="26"/>
  <c r="M63" i="26"/>
  <c r="V62" i="26"/>
  <c r="AK61" i="26"/>
  <c r="BS60" i="26"/>
  <c r="G60" i="26"/>
  <c r="I7" i="40"/>
  <c r="AQ59" i="26"/>
  <c r="CG68" i="26"/>
  <c r="CD67" i="26"/>
  <c r="CA66" i="26"/>
  <c r="BX65" i="26"/>
  <c r="BV63" i="26"/>
  <c r="BV62" i="26"/>
  <c r="CJ61" i="26"/>
  <c r="J61" i="26"/>
  <c r="AP68" i="26"/>
  <c r="AO67" i="26"/>
  <c r="AL66" i="26"/>
  <c r="AI65" i="26"/>
  <c r="AF63" i="26"/>
  <c r="AM62" i="26"/>
  <c r="BB61" i="26"/>
  <c r="CF60" i="26"/>
  <c r="T60" i="26"/>
  <c r="BD59" i="26"/>
  <c r="CN58" i="26"/>
  <c r="AY67" i="26"/>
  <c r="CK65" i="26"/>
  <c r="Z63" i="26"/>
  <c r="CD61" i="26"/>
  <c r="BQ60" i="26"/>
  <c r="CF59" i="26"/>
  <c r="CT58" i="26"/>
  <c r="AF58" i="26"/>
  <c r="BP57" i="26"/>
  <c r="D57" i="26"/>
  <c r="AN64" i="26"/>
  <c r="AE68" i="26"/>
  <c r="BR66" i="26"/>
  <c r="D65" i="26"/>
  <c r="AU62" i="26"/>
  <c r="O61" i="26"/>
  <c r="Y60" i="26"/>
  <c r="AM59" i="26"/>
  <c r="BK58" i="26"/>
  <c r="CU57" i="26"/>
  <c r="AI57" i="26"/>
  <c r="BS64" i="26"/>
  <c r="BM67" i="26"/>
  <c r="CV65" i="26"/>
  <c r="AM63" i="26"/>
  <c r="CO61" i="26"/>
  <c r="BW60" i="26"/>
  <c r="CL59" i="26"/>
  <c r="E59" i="26"/>
  <c r="AK58" i="26"/>
  <c r="BU57" i="26"/>
  <c r="I57" i="26"/>
  <c r="AS64" i="26"/>
  <c r="AL68" i="26"/>
  <c r="BU65" i="26"/>
  <c r="W62" i="26"/>
  <c r="AP60" i="26"/>
  <c r="F59" i="26"/>
  <c r="CW57" i="26"/>
  <c r="CT64" i="26"/>
  <c r="E64" i="26"/>
  <c r="BL66" i="26"/>
  <c r="F63" i="26"/>
  <c r="CR60" i="26"/>
  <c r="BC59" i="26"/>
  <c r="AJ58" i="26"/>
  <c r="AH57" i="26"/>
  <c r="AJ64" i="26"/>
  <c r="BH67" i="26"/>
  <c r="CQ63" i="26"/>
  <c r="BI61" i="26"/>
  <c r="F60" i="26"/>
  <c r="BV58" i="26"/>
  <c r="AZ68" i="26"/>
  <c r="CR65" i="26"/>
  <c r="AN62" i="26"/>
  <c r="AU67" i="26"/>
  <c r="CM63" i="26"/>
  <c r="BA67" i="26"/>
  <c r="CS63" i="26"/>
  <c r="AO61" i="26"/>
  <c r="AA65" i="26"/>
  <c r="CA60" i="26"/>
  <c r="CP67" i="26"/>
  <c r="CF62" i="26"/>
  <c r="AZ67" i="26"/>
  <c r="AT63" i="26"/>
  <c r="CV60" i="26"/>
  <c r="P59" i="26"/>
  <c r="H66" i="26"/>
  <c r="CM60" i="26"/>
  <c r="BD58" i="26"/>
  <c r="L57" i="26"/>
  <c r="J67" i="26"/>
  <c r="BJ61" i="26"/>
  <c r="AX59" i="26"/>
  <c r="AY57" i="26"/>
  <c r="BJ66" i="26"/>
  <c r="I62" i="26"/>
  <c r="AK59" i="26"/>
  <c r="CS57" i="26"/>
  <c r="BQ64" i="26"/>
  <c r="BT66" i="26"/>
  <c r="CS60" i="26"/>
  <c r="AL58" i="26"/>
  <c r="AL64" i="26"/>
  <c r="CY63" i="26"/>
  <c r="H60" i="26"/>
  <c r="BT57" i="26"/>
  <c r="BJ68" i="26"/>
  <c r="AG65" i="26"/>
  <c r="L61" i="26"/>
  <c r="U59" i="26"/>
  <c r="CR57" i="26"/>
  <c r="CP64" i="26"/>
  <c r="CD68" i="26"/>
  <c r="U66" i="26"/>
  <c r="BJ62" i="26"/>
  <c r="CG60" i="26"/>
  <c r="AW59" i="26"/>
  <c r="AG58" i="26"/>
  <c r="AD57" i="26"/>
  <c r="AG64" i="26"/>
  <c r="Q67" i="26"/>
  <c r="BB63" i="26"/>
  <c r="W61" i="26"/>
  <c r="CC59" i="26"/>
  <c r="BE58" i="26"/>
  <c r="BB57" i="26"/>
  <c r="AZ64" i="26"/>
  <c r="N66" i="26"/>
  <c r="BY59" i="26"/>
  <c r="CC64" i="26"/>
  <c r="O63" i="26"/>
  <c r="BZ58" i="26"/>
  <c r="K64" i="26"/>
  <c r="AX61" i="26"/>
  <c r="CX57" i="26"/>
  <c r="BG67" i="26"/>
  <c r="AT58" i="26"/>
  <c r="BA63" i="26"/>
  <c r="X57" i="26"/>
  <c r="CT60" i="26"/>
  <c r="Q64" i="26"/>
  <c r="AR59" i="26"/>
  <c r="AT66" i="26"/>
  <c r="CY57" i="26"/>
  <c r="BB58" i="26"/>
  <c r="J66" i="26"/>
  <c r="AM66" i="26"/>
  <c r="Z57" i="26"/>
  <c r="BN58" i="26"/>
  <c r="CR67" i="26"/>
  <c r="AN65" i="26"/>
  <c r="CF61" i="26"/>
  <c r="CM66" i="26"/>
  <c r="AI63" i="26"/>
  <c r="CS66" i="26"/>
  <c r="AO63" i="26"/>
  <c r="AU68" i="26"/>
  <c r="AL63" i="26"/>
  <c r="W60" i="26"/>
  <c r="D67" i="26"/>
  <c r="J62" i="26"/>
  <c r="BK66" i="26"/>
  <c r="BS62" i="26"/>
  <c r="CN60" i="26"/>
  <c r="H59" i="26"/>
  <c r="CH63" i="26"/>
  <c r="CB60" i="26"/>
  <c r="AV58" i="26"/>
  <c r="BL64" i="26"/>
  <c r="CI66" i="26"/>
  <c r="AS61" i="26"/>
  <c r="CI58" i="26"/>
  <c r="AQ57" i="26"/>
  <c r="AS66" i="26"/>
  <c r="M61" i="26"/>
  <c r="Z59" i="26"/>
  <c r="CK57" i="26"/>
  <c r="BI64" i="26"/>
  <c r="AK66" i="26"/>
  <c r="BY60" i="26"/>
  <c r="Z58" i="26"/>
  <c r="AA64" i="26"/>
  <c r="BR63" i="26"/>
  <c r="CK59" i="26"/>
  <c r="BI57" i="26"/>
  <c r="X68" i="26"/>
  <c r="BQ63" i="26"/>
  <c r="CO60" i="26"/>
  <c r="CX58" i="26"/>
  <c r="CG57" i="26"/>
  <c r="CD64" i="26"/>
  <c r="AX68" i="26"/>
  <c r="CN65" i="26"/>
  <c r="AJ62" i="26"/>
  <c r="BR60" i="26"/>
  <c r="AG59" i="26"/>
  <c r="S58" i="26"/>
  <c r="P57" i="26"/>
  <c r="U64" i="26"/>
  <c r="CD66" i="26"/>
  <c r="R63" i="26"/>
  <c r="F61" i="26"/>
  <c r="BM59" i="26"/>
  <c r="AQ58" i="26"/>
  <c r="AN57" i="26"/>
  <c r="AP64" i="26"/>
  <c r="AD65" i="26"/>
  <c r="AB59" i="26"/>
  <c r="AX64" i="26"/>
  <c r="AL62" i="26"/>
  <c r="AP58" i="26"/>
  <c r="AM68" i="26"/>
  <c r="CK60" i="26"/>
  <c r="BL57" i="26"/>
  <c r="W66" i="26"/>
  <c r="CL57" i="26"/>
  <c r="L62" i="26"/>
  <c r="BO64" i="26"/>
  <c r="AC60" i="26"/>
  <c r="W68" i="26"/>
  <c r="BU58" i="26"/>
  <c r="Q65" i="26"/>
  <c r="BA57" i="26"/>
  <c r="CV64" i="26"/>
  <c r="AP61" i="26"/>
  <c r="BJ60" i="26"/>
  <c r="BI63" i="26"/>
  <c r="AB64" i="26"/>
  <c r="CJ67" i="26"/>
  <c r="AF65" i="26"/>
  <c r="BX61" i="26"/>
  <c r="CE66" i="26"/>
  <c r="AA63" i="26"/>
  <c r="CK66" i="26"/>
  <c r="AG63" i="26"/>
  <c r="AH68" i="26"/>
  <c r="X63" i="26"/>
  <c r="O60" i="26"/>
  <c r="CO66" i="26"/>
  <c r="CU61" i="26"/>
  <c r="AX66" i="26"/>
  <c r="BH62" i="26"/>
  <c r="AR60" i="26"/>
  <c r="CV58" i="26"/>
  <c r="BN63" i="26"/>
  <c r="P60" i="26"/>
  <c r="AN58" i="26"/>
  <c r="BD64" i="26"/>
  <c r="BO65" i="26"/>
  <c r="AD61" i="26"/>
  <c r="CA58" i="26"/>
  <c r="CQ64" i="26"/>
  <c r="V66" i="26"/>
  <c r="CU60" i="26"/>
  <c r="O59" i="26"/>
  <c r="CC57" i="26"/>
  <c r="BA64" i="26"/>
  <c r="F66" i="26"/>
  <c r="BI60" i="26"/>
  <c r="L58" i="26"/>
  <c r="P64" i="26"/>
  <c r="AH63" i="26"/>
  <c r="BV59" i="26"/>
  <c r="AU57" i="26"/>
  <c r="CT67" i="26"/>
  <c r="AE63" i="26"/>
  <c r="BD60" i="26"/>
  <c r="CH58" i="26"/>
  <c r="BS57" i="26"/>
  <c r="BP64" i="26"/>
  <c r="R68" i="26"/>
  <c r="BE65" i="26"/>
  <c r="F62" i="26"/>
  <c r="AY60" i="26"/>
  <c r="N59" i="26"/>
  <c r="F58" i="26"/>
  <c r="E57" i="26"/>
  <c r="J64" i="26"/>
  <c r="BA66" i="26"/>
  <c r="CL62" i="26"/>
  <c r="CE60" i="26"/>
  <c r="AT59" i="26"/>
  <c r="AD58" i="26"/>
  <c r="AC57" i="26"/>
  <c r="AE64" i="26"/>
  <c r="AU63" i="26"/>
  <c r="CF58" i="26"/>
  <c r="R64" i="26"/>
  <c r="BS61" i="26"/>
  <c r="I58" i="26"/>
  <c r="AP67" i="26"/>
  <c r="AS60" i="26"/>
  <c r="AE57" i="26"/>
  <c r="BZ63" i="26"/>
  <c r="AL57" i="26"/>
  <c r="I61" i="26"/>
  <c r="V64" i="26"/>
  <c r="AS59" i="26"/>
  <c r="CQ66" i="26"/>
  <c r="T58" i="26"/>
  <c r="CA62" i="26"/>
  <c r="CN64" i="26"/>
  <c r="AL67" i="26"/>
  <c r="AH59" i="26"/>
  <c r="BD57" i="26"/>
  <c r="L59" i="26"/>
  <c r="AO58" i="26"/>
  <c r="AF67" i="26"/>
  <c r="BX63" i="26"/>
  <c r="CE68" i="26"/>
  <c r="AA66" i="26"/>
  <c r="CK68" i="26"/>
  <c r="AG66" i="26"/>
  <c r="BY62" i="26"/>
  <c r="AR67" i="26"/>
  <c r="AQ62" i="26"/>
  <c r="BG59" i="26"/>
  <c r="CX65" i="26"/>
  <c r="AA61" i="26"/>
  <c r="BV65" i="26"/>
  <c r="AX62" i="26"/>
  <c r="AJ60" i="26"/>
  <c r="N68" i="26"/>
  <c r="AS63" i="26"/>
  <c r="E60" i="26"/>
  <c r="CN57" i="26"/>
  <c r="AV64" i="26"/>
  <c r="AR65" i="26"/>
  <c r="BE60" i="26"/>
  <c r="BS58" i="26"/>
  <c r="CI64" i="26"/>
  <c r="CT63" i="26"/>
  <c r="CJ60" i="26"/>
  <c r="CP58" i="26"/>
  <c r="BM57" i="26"/>
  <c r="AK64" i="26"/>
  <c r="AJ65" i="26"/>
  <c r="AA60" i="26"/>
  <c r="CI57" i="26"/>
  <c r="CW68" i="26"/>
  <c r="BU62" i="26"/>
  <c r="AL59" i="26"/>
  <c r="V57" i="26"/>
  <c r="Z67" i="26"/>
  <c r="CV62" i="26"/>
  <c r="AN60" i="26"/>
  <c r="BH58" i="26"/>
  <c r="BF57" i="26"/>
  <c r="BE64" i="26"/>
  <c r="CF67" i="26"/>
  <c r="T65" i="26"/>
  <c r="CE61" i="26"/>
  <c r="AH60" i="26"/>
  <c r="CU58" i="26"/>
  <c r="CP57" i="26"/>
  <c r="CM64" i="26"/>
  <c r="CA68" i="26"/>
  <c r="R66" i="26"/>
  <c r="BF62" i="26"/>
  <c r="BN60" i="26"/>
  <c r="AE59" i="26"/>
  <c r="R58" i="26"/>
  <c r="O57" i="26"/>
  <c r="S64" i="26"/>
  <c r="BE62" i="26"/>
  <c r="AZ58" i="26"/>
  <c r="BD68" i="26"/>
  <c r="CW60" i="26"/>
  <c r="BY57" i="26"/>
  <c r="BF66" i="26"/>
  <c r="CS59" i="26"/>
  <c r="CU64" i="26"/>
  <c r="BC62" i="26"/>
  <c r="CH64" i="26"/>
  <c r="AD60" i="26"/>
  <c r="AN68" i="26"/>
  <c r="CC58" i="26"/>
  <c r="AX65" i="26"/>
  <c r="BK57" i="26"/>
  <c r="BC61" i="26"/>
  <c r="AR64" i="26"/>
  <c r="BV66" i="26"/>
  <c r="CJ57" i="26"/>
  <c r="AQ65" i="26"/>
  <c r="CK64" i="26"/>
  <c r="V61" i="26"/>
  <c r="X67" i="26"/>
  <c r="BP63" i="26"/>
  <c r="BW68" i="26"/>
  <c r="S66" i="26"/>
  <c r="CC68" i="26"/>
  <c r="Y66" i="26"/>
  <c r="BQ62" i="26"/>
  <c r="AG67" i="26"/>
  <c r="AG62" i="26"/>
  <c r="AY59" i="26"/>
  <c r="CL65" i="26"/>
  <c r="R61" i="26"/>
  <c r="BH65" i="26"/>
  <c r="CH61" i="26"/>
  <c r="AB60" i="26"/>
  <c r="CN67" i="26"/>
  <c r="AH62" i="26"/>
  <c r="CP59" i="26"/>
  <c r="CF57" i="26"/>
  <c r="CO68" i="26"/>
  <c r="Y65" i="26"/>
  <c r="AT60" i="26"/>
  <c r="W58" i="26"/>
  <c r="CA64" i="26"/>
  <c r="CA63" i="26"/>
  <c r="V60" i="26"/>
  <c r="BI58" i="26"/>
  <c r="AG57" i="26"/>
  <c r="D64" i="26"/>
  <c r="H63" i="26"/>
  <c r="BE59" i="26"/>
  <c r="AK57" i="26"/>
  <c r="BJ67" i="26"/>
  <c r="BN61" i="26"/>
  <c r="BW58" i="26"/>
  <c r="BR64" i="26"/>
  <c r="CR66" i="26"/>
  <c r="AO62" i="26"/>
  <c r="U60" i="26"/>
  <c r="AW58" i="26"/>
  <c r="AT57" i="26"/>
  <c r="AT64" i="26"/>
  <c r="BB67" i="26"/>
  <c r="CO63" i="26"/>
  <c r="BA61" i="26"/>
  <c r="R60" i="26"/>
  <c r="CE58" i="26"/>
  <c r="CB57" i="26"/>
  <c r="BZ64" i="26"/>
  <c r="AS68" i="26"/>
  <c r="CE65" i="26"/>
  <c r="AI62" i="26"/>
  <c r="AX60" i="26"/>
  <c r="M59" i="26"/>
  <c r="D58" i="26"/>
  <c r="CX64" i="26"/>
  <c r="I64" i="26"/>
  <c r="CG61" i="26"/>
  <c r="Q58" i="26"/>
  <c r="BW67" i="26"/>
  <c r="BA60" i="26"/>
  <c r="AM57" i="26"/>
  <c r="BW65" i="26"/>
  <c r="BA59" i="26"/>
  <c r="BJ64" i="26"/>
  <c r="AF61" i="26"/>
  <c r="AD64" i="26"/>
  <c r="BH59" i="26"/>
  <c r="L67" i="26"/>
  <c r="AA58" i="26"/>
  <c r="N63" i="26"/>
  <c r="M57" i="26"/>
  <c r="BT60" i="26"/>
  <c r="J68" i="26"/>
  <c r="AA62" i="26"/>
  <c r="AM64" i="26"/>
  <c r="CX59" i="26"/>
  <c r="BP62" i="26"/>
  <c r="BP66" i="26"/>
  <c r="L63" i="26"/>
  <c r="S68" i="26"/>
  <c r="BK65" i="26"/>
  <c r="Y68" i="26"/>
  <c r="BQ65" i="26"/>
  <c r="M62" i="26"/>
  <c r="AP66" i="26"/>
  <c r="BF61" i="26"/>
  <c r="CQ58" i="26"/>
  <c r="CW63" i="26"/>
  <c r="BQ68" i="26"/>
  <c r="AW65" i="26"/>
  <c r="BW61" i="26"/>
  <c r="CB59" i="26"/>
  <c r="BV67" i="26"/>
  <c r="O62" i="26"/>
  <c r="AD59" i="26"/>
  <c r="BX57" i="26"/>
  <c r="BV68" i="26"/>
  <c r="CX62" i="26"/>
  <c r="AI60" i="26"/>
  <c r="O58" i="26"/>
  <c r="Z68" i="26"/>
  <c r="BD63" i="26"/>
  <c r="K60" i="26"/>
  <c r="BA58" i="26"/>
  <c r="Y57" i="26"/>
  <c r="CX68" i="26"/>
  <c r="BX62" i="26"/>
  <c r="AP59" i="26"/>
  <c r="W57" i="26"/>
  <c r="AI67" i="26"/>
  <c r="AL61" i="26"/>
  <c r="BJ58" i="26"/>
  <c r="BF64" i="26"/>
  <c r="BI66" i="26"/>
  <c r="Q62" i="26"/>
  <c r="CI59" i="26"/>
  <c r="AI58" i="26"/>
  <c r="AF57" i="26"/>
  <c r="AI64" i="26"/>
  <c r="T67" i="26"/>
  <c r="BC63" i="26"/>
  <c r="AC61" i="26"/>
  <c r="CV59" i="26"/>
  <c r="BR58" i="26"/>
  <c r="BQ57" i="26"/>
  <c r="BN64" i="26"/>
  <c r="O68" i="26"/>
  <c r="BB65" i="26"/>
  <c r="D62" i="26"/>
  <c r="AF60" i="26"/>
  <c r="CR58" i="26"/>
  <c r="CO57" i="26"/>
  <c r="CL64" i="26"/>
  <c r="BZ68" i="26"/>
  <c r="U61" i="26"/>
  <c r="CD57" i="26"/>
  <c r="BZ66" i="26"/>
  <c r="J60" i="26"/>
  <c r="F57" i="26"/>
  <c r="CB63" i="26"/>
  <c r="J59" i="26"/>
  <c r="AH64" i="26"/>
  <c r="AW60" i="26"/>
  <c r="BR68" i="26"/>
  <c r="CM58" i="26"/>
  <c r="BF65" i="26"/>
  <c r="BR57" i="26"/>
  <c r="CX61" i="26"/>
  <c r="BC64" i="26"/>
  <c r="CQ59" i="26"/>
  <c r="BX67" i="26"/>
  <c r="CH59" i="26"/>
  <c r="CI68" i="26"/>
  <c r="AS57" i="26"/>
  <c r="CO58" i="26"/>
  <c r="BH66" i="26"/>
  <c r="D63" i="26"/>
  <c r="K68" i="26"/>
  <c r="BC65" i="26"/>
  <c r="Q68" i="26"/>
  <c r="BI65" i="26"/>
  <c r="E62" i="26"/>
  <c r="AD66" i="26"/>
  <c r="AU61" i="26"/>
  <c r="CR68" i="26"/>
  <c r="CI63" i="26"/>
  <c r="BC68" i="26"/>
  <c r="BS63" i="26"/>
  <c r="BL61" i="26"/>
  <c r="BT59" i="26"/>
  <c r="AV66" i="26"/>
  <c r="CT61" i="26"/>
  <c r="T59" i="26"/>
  <c r="AB57" i="26"/>
  <c r="BA68" i="26"/>
  <c r="CC62" i="26"/>
  <c r="BS59" i="26"/>
  <c r="G58" i="26"/>
  <c r="F68" i="26"/>
  <c r="AR62" i="26"/>
  <c r="CW59" i="26"/>
  <c r="AS58" i="26"/>
  <c r="Q57" i="26"/>
  <c r="BL68" i="26"/>
  <c r="AY62" i="26"/>
  <c r="W59" i="26"/>
  <c r="J57" i="26"/>
  <c r="CT66" i="26"/>
  <c r="N61" i="26"/>
  <c r="AX58" i="26"/>
  <c r="AU64" i="26"/>
  <c r="CS65" i="26"/>
  <c r="CI61" i="26"/>
  <c r="BR59" i="26"/>
  <c r="V58" i="26"/>
  <c r="U57" i="26"/>
  <c r="X64" i="26"/>
  <c r="CH66" i="26"/>
  <c r="AC63" i="26"/>
  <c r="G61" i="26"/>
  <c r="CG59" i="26"/>
  <c r="BF58" i="26"/>
  <c r="BC57" i="26"/>
  <c r="BB64" i="26"/>
  <c r="CC67" i="26"/>
  <c r="R65" i="26"/>
  <c r="BY61" i="26"/>
  <c r="Q60" i="26"/>
  <c r="CD58" i="26"/>
  <c r="CA57" i="26"/>
  <c r="BX64" i="26"/>
  <c r="CK67" i="26"/>
  <c r="BL60" i="26"/>
  <c r="AX57" i="26"/>
  <c r="CP65" i="26"/>
  <c r="BK59" i="26"/>
  <c r="BV64" i="26"/>
  <c r="CN62" i="26"/>
  <c r="BO58" i="26"/>
  <c r="F64" i="26"/>
  <c r="BZ59" i="26"/>
  <c r="V67" i="26"/>
  <c r="AB58" i="26"/>
  <c r="AD63" i="26"/>
  <c r="R57" i="26"/>
  <c r="CD60" i="26"/>
  <c r="H64" i="26"/>
  <c r="Y59" i="26"/>
  <c r="CK62" i="26"/>
  <c r="N58" i="26"/>
  <c r="CC60" i="26"/>
  <c r="CP63" i="26"/>
  <c r="AY64" i="26"/>
  <c r="BH68" i="26"/>
  <c r="D66" i="26"/>
  <c r="AV62" i="26"/>
  <c r="BC67" i="26"/>
  <c r="CU63" i="26"/>
  <c r="BI67" i="26"/>
  <c r="E65" i="26"/>
  <c r="AW61" i="26"/>
  <c r="AO65" i="26"/>
  <c r="CI60" i="26"/>
  <c r="G68" i="26"/>
  <c r="CT62" i="26"/>
  <c r="BN67" i="26"/>
  <c r="BF63" i="26"/>
  <c r="H61" i="26"/>
  <c r="BL59" i="26"/>
  <c r="AE66" i="26"/>
  <c r="E61" i="26"/>
  <c r="I59" i="26"/>
  <c r="T57" i="26"/>
  <c r="AB67" i="26"/>
  <c r="BN62" i="26"/>
  <c r="BI59" i="26"/>
  <c r="BG57" i="26"/>
  <c r="CH67" i="26"/>
  <c r="Z62" i="26"/>
  <c r="CA59" i="26"/>
  <c r="AC58" i="26"/>
  <c r="CW64" i="26"/>
  <c r="CV67" i="26"/>
  <c r="CP61" i="26"/>
  <c r="CL58" i="26"/>
  <c r="CF64" i="26"/>
  <c r="AH66" i="26"/>
  <c r="BV60" i="26"/>
  <c r="Y58" i="26"/>
  <c r="Z64" i="26"/>
  <c r="BJ65" i="26"/>
  <c r="AI61" i="26"/>
  <c r="BB59" i="26"/>
  <c r="J58" i="26"/>
  <c r="G57" i="26"/>
  <c r="M64" i="26"/>
  <c r="BD66" i="26"/>
  <c r="CM62" i="26"/>
  <c r="BN59" i="26"/>
  <c r="AR58" i="26"/>
  <c r="AP57" i="26"/>
  <c r="AQ64" i="26"/>
  <c r="AW67" i="26"/>
  <c r="CL63" i="26"/>
  <c r="AY61" i="26"/>
  <c r="CT59" i="26"/>
  <c r="BP58" i="26"/>
  <c r="BN57" i="26"/>
  <c r="BM64" i="26"/>
  <c r="I67" i="26"/>
  <c r="S60" i="26"/>
  <c r="N57" i="26"/>
  <c r="K65" i="26"/>
  <c r="Q59" i="26"/>
  <c r="AO64" i="26"/>
  <c r="Y62" i="26"/>
  <c r="AH58" i="26"/>
  <c r="CY68" i="26"/>
  <c r="CW58" i="26"/>
  <c r="CC65" i="26"/>
  <c r="BZ57" i="26"/>
  <c r="CY61" i="26"/>
  <c r="BH64" i="26"/>
  <c r="M60" i="26"/>
  <c r="CX67" i="26"/>
  <c r="BG58" i="26"/>
  <c r="AL60" i="26"/>
  <c r="BW64" i="26"/>
  <c r="CQ57" i="26"/>
  <c r="BP59" i="26"/>
  <c r="BT61" i="26"/>
  <c r="DC27" i="26"/>
  <c r="DD27" i="26"/>
  <c r="DE27" i="26"/>
  <c r="DF27" i="26"/>
  <c r="DG27" i="26"/>
  <c r="DH27" i="26"/>
  <c r="DI27" i="26"/>
  <c r="DJ27" i="26"/>
  <c r="DK27" i="26"/>
  <c r="DL27" i="26"/>
  <c r="DM27" i="26"/>
  <c r="DN27" i="26"/>
  <c r="DO27" i="26"/>
  <c r="DP27" i="26"/>
  <c r="DQ27" i="26"/>
  <c r="DR27" i="26"/>
  <c r="DS27" i="26"/>
  <c r="DT27" i="26"/>
  <c r="DU27" i="26"/>
  <c r="DV27" i="26"/>
  <c r="DW27" i="26"/>
  <c r="DX27" i="26"/>
  <c r="DY27" i="26"/>
  <c r="DZ27" i="26"/>
  <c r="EA27" i="26"/>
  <c r="EB27" i="26"/>
  <c r="EC27" i="26"/>
  <c r="ED27" i="26"/>
  <c r="EE27" i="26"/>
  <c r="EF27" i="26"/>
  <c r="EG27" i="26"/>
  <c r="EH27" i="26"/>
  <c r="EI27" i="26"/>
  <c r="EJ27" i="26"/>
  <c r="EK27" i="26"/>
  <c r="EL27" i="26"/>
  <c r="EM27" i="26"/>
  <c r="EN27" i="26"/>
  <c r="EO27" i="26"/>
  <c r="EP27" i="26"/>
  <c r="EQ27" i="26"/>
  <c r="ER27" i="26"/>
  <c r="ES27" i="26"/>
  <c r="ET27" i="26"/>
  <c r="EU27" i="26"/>
  <c r="EV27" i="26"/>
  <c r="EW27" i="26"/>
  <c r="EX27" i="26"/>
  <c r="EY27" i="26"/>
  <c r="EZ27" i="26"/>
  <c r="FA27" i="26"/>
  <c r="FB27" i="26"/>
  <c r="FC27" i="26"/>
  <c r="FD27" i="26"/>
  <c r="FE27" i="26"/>
  <c r="FF27" i="26"/>
  <c r="FG27" i="26"/>
  <c r="FH27" i="26"/>
  <c r="FI27" i="26"/>
  <c r="FJ27" i="26"/>
  <c r="FK27" i="26"/>
  <c r="FL27" i="26"/>
  <c r="FM27" i="26"/>
  <c r="FN27" i="26"/>
  <c r="FO27" i="26"/>
  <c r="FP27" i="26"/>
  <c r="FQ27" i="26"/>
  <c r="FR27" i="26"/>
  <c r="FS27" i="26"/>
  <c r="FT27" i="26"/>
  <c r="FU27" i="26"/>
  <c r="FV27" i="26"/>
  <c r="FW27" i="26"/>
  <c r="FX27" i="26"/>
  <c r="FY27" i="26"/>
  <c r="FZ27" i="26"/>
  <c r="GA27" i="26"/>
  <c r="GB27" i="26"/>
  <c r="GC27" i="26"/>
  <c r="GD27" i="26"/>
  <c r="GE27" i="26"/>
  <c r="GF27" i="26"/>
  <c r="GG27" i="26"/>
  <c r="GH27" i="26"/>
  <c r="GI27" i="26"/>
  <c r="GJ27" i="26"/>
  <c r="GK27" i="26"/>
  <c r="GL27" i="26"/>
  <c r="GM27" i="26"/>
  <c r="GN27" i="26"/>
  <c r="GO27" i="26"/>
  <c r="GP27" i="26"/>
  <c r="GQ27" i="26"/>
  <c r="GR27" i="26"/>
  <c r="GS27" i="26"/>
  <c r="GT27" i="26"/>
  <c r="GU27" i="26"/>
  <c r="GV27" i="26"/>
  <c r="GW27" i="26"/>
  <c r="DB27" i="26"/>
  <c r="K11" i="38"/>
  <c r="O11" i="38"/>
  <c r="M11" i="38"/>
  <c r="L11" i="38"/>
  <c r="S54" i="28"/>
  <c r="T54" i="28"/>
  <c r="P23" i="38"/>
  <c r="L23" i="38"/>
  <c r="M23" i="38"/>
  <c r="K23" i="38"/>
  <c r="O13" i="38"/>
  <c r="K13" i="38"/>
  <c r="L13" i="38"/>
  <c r="M13" i="38"/>
  <c r="N13" i="38"/>
  <c r="S66" i="28"/>
  <c r="T66" i="28"/>
  <c r="S70" i="28"/>
  <c r="T70" i="28"/>
  <c r="T73" i="28"/>
  <c r="S73" i="28"/>
  <c r="E102" i="26"/>
  <c r="G102" i="26"/>
  <c r="F104" i="26"/>
  <c r="D102" i="26"/>
  <c r="E103" i="26"/>
  <c r="E101" i="26"/>
  <c r="D104" i="26"/>
  <c r="D106" i="26"/>
  <c r="D101" i="26"/>
  <c r="D105" i="26"/>
  <c r="D103" i="26"/>
  <c r="AX102" i="26"/>
  <c r="AQ104" i="26"/>
  <c r="AS105" i="26"/>
  <c r="I103" i="26"/>
  <c r="BH102" i="26"/>
  <c r="CY103" i="26"/>
  <c r="CI105" i="26"/>
  <c r="AN102" i="26"/>
  <c r="AN105" i="26"/>
  <c r="AI104" i="26"/>
  <c r="CY101" i="26"/>
  <c r="CE102" i="26"/>
  <c r="CJ103" i="26"/>
  <c r="BL102" i="26"/>
  <c r="BF102" i="26"/>
  <c r="Q104" i="26"/>
  <c r="BU102" i="26"/>
  <c r="BH104" i="26"/>
  <c r="CD104" i="26"/>
  <c r="CQ104" i="26"/>
  <c r="BW101" i="26"/>
  <c r="AL106" i="26"/>
  <c r="AE103" i="26"/>
  <c r="BD101" i="26"/>
  <c r="BD103" i="26"/>
  <c r="AK101" i="26"/>
  <c r="CG104" i="26"/>
  <c r="BT105" i="26"/>
  <c r="BF106" i="26"/>
  <c r="BJ103" i="26"/>
  <c r="BF105" i="26"/>
  <c r="AJ102" i="26"/>
  <c r="BP102" i="26"/>
  <c r="CR101" i="26"/>
  <c r="J102" i="26"/>
  <c r="M104" i="26"/>
  <c r="CV104" i="26"/>
  <c r="CH105" i="26"/>
  <c r="BG105" i="26"/>
  <c r="AM102" i="26"/>
  <c r="CK103" i="26"/>
  <c r="AT104" i="26"/>
  <c r="BG102" i="26"/>
  <c r="CR103" i="26"/>
  <c r="BP105" i="26"/>
  <c r="BA103" i="26"/>
  <c r="K102" i="26"/>
  <c r="AE104" i="26"/>
  <c r="AZ103" i="26"/>
  <c r="CK105" i="26"/>
  <c r="X104" i="26"/>
  <c r="AU102" i="26"/>
  <c r="CQ105" i="26"/>
  <c r="BV104" i="26"/>
  <c r="CE103" i="26"/>
  <c r="S106" i="26"/>
  <c r="AV104" i="26"/>
  <c r="CJ101" i="26"/>
  <c r="BZ102" i="26"/>
  <c r="BI101" i="26"/>
  <c r="CW105" i="26"/>
  <c r="CQ103" i="26"/>
  <c r="BZ106" i="26"/>
  <c r="H103" i="26"/>
  <c r="CX105" i="26"/>
  <c r="BQ101" i="26"/>
  <c r="CX104" i="26"/>
  <c r="BE103" i="26"/>
  <c r="CR106" i="26"/>
  <c r="N101" i="26"/>
  <c r="T101" i="26"/>
  <c r="BI106" i="26"/>
  <c r="G104" i="26"/>
  <c r="F101" i="26"/>
  <c r="G106" i="26"/>
  <c r="K7" i="40"/>
  <c r="E105" i="26"/>
  <c r="F103" i="26"/>
  <c r="G103" i="26"/>
  <c r="E106" i="26"/>
  <c r="E104" i="26"/>
  <c r="G101" i="26"/>
  <c r="AR103" i="26"/>
  <c r="G105" i="26"/>
  <c r="CC103" i="26"/>
  <c r="AK103" i="26"/>
  <c r="X101" i="26"/>
  <c r="BU105" i="26"/>
  <c r="AV101" i="26"/>
  <c r="BJ101" i="26"/>
  <c r="L102" i="26"/>
  <c r="CB105" i="26"/>
  <c r="W104" i="26"/>
  <c r="CL105" i="26"/>
  <c r="AV102" i="26"/>
  <c r="CB106" i="26"/>
  <c r="AH104" i="26"/>
  <c r="CU102" i="26"/>
  <c r="R101" i="26"/>
  <c r="F106" i="26"/>
  <c r="CG102" i="26"/>
  <c r="BQ104" i="26"/>
  <c r="AL105" i="26"/>
  <c r="AH101" i="26"/>
  <c r="BL106" i="26"/>
  <c r="Y101" i="26"/>
  <c r="CM105" i="26"/>
  <c r="AF106" i="26"/>
  <c r="Y102" i="26"/>
  <c r="CY104" i="26"/>
  <c r="BX102" i="26"/>
  <c r="BH106" i="26"/>
  <c r="CJ106" i="26"/>
  <c r="BX103" i="26"/>
  <c r="AN103" i="26"/>
  <c r="AX104" i="26"/>
  <c r="CW104" i="26"/>
  <c r="X105" i="26"/>
  <c r="R104" i="26"/>
  <c r="CK101" i="26"/>
  <c r="BO105" i="26"/>
  <c r="H104" i="26"/>
  <c r="BG104" i="26"/>
  <c r="AD106" i="26"/>
  <c r="CW101" i="26"/>
  <c r="U104" i="26"/>
  <c r="AR104" i="26"/>
  <c r="BN104" i="26"/>
  <c r="BO102" i="26"/>
  <c r="AQ106" i="26"/>
  <c r="CP106" i="26"/>
  <c r="BI105" i="26"/>
  <c r="AY102" i="26"/>
  <c r="CG101" i="26"/>
  <c r="H102" i="26"/>
  <c r="AD102" i="26"/>
  <c r="AU106" i="26"/>
  <c r="W102" i="26"/>
  <c r="Z103" i="26"/>
  <c r="CE106" i="26"/>
  <c r="K106" i="26"/>
  <c r="CI104" i="26"/>
  <c r="N106" i="26"/>
  <c r="AE105" i="26"/>
  <c r="BB105" i="26"/>
  <c r="BI104" i="26"/>
  <c r="BK106" i="26"/>
  <c r="AB101" i="26"/>
  <c r="CO102" i="26"/>
  <c r="L105" i="26"/>
  <c r="CU105" i="26"/>
  <c r="V102" i="26"/>
  <c r="CY102" i="26"/>
  <c r="Z106" i="26"/>
  <c r="Y103" i="26"/>
  <c r="AA101" i="26"/>
  <c r="AS104" i="26"/>
  <c r="CE101" i="26"/>
  <c r="AB104" i="26"/>
  <c r="I102" i="26"/>
  <c r="AF102" i="26"/>
  <c r="CL101" i="26"/>
  <c r="CH106" i="26"/>
  <c r="BI102" i="26"/>
  <c r="BO106" i="26"/>
  <c r="U105" i="26"/>
  <c r="AL104" i="26"/>
  <c r="CU103" i="26"/>
  <c r="CO101" i="26"/>
  <c r="P102" i="26"/>
  <c r="AL102" i="26"/>
  <c r="AU103" i="26"/>
  <c r="AM104" i="26"/>
  <c r="AA106" i="26"/>
  <c r="CQ102" i="26"/>
  <c r="AK102" i="26"/>
  <c r="AY103" i="26"/>
  <c r="AB103" i="26"/>
  <c r="BR103" i="26"/>
  <c r="AO104" i="26"/>
  <c r="BW105" i="26"/>
  <c r="CO103" i="26"/>
  <c r="AW103" i="26"/>
  <c r="BB101" i="26"/>
  <c r="BV103" i="26"/>
  <c r="AI105" i="26"/>
  <c r="BZ101" i="26"/>
  <c r="BH101" i="26"/>
  <c r="AI102" i="26"/>
  <c r="Q101" i="26"/>
  <c r="CM104" i="26"/>
  <c r="BX104" i="26"/>
  <c r="BC103" i="26"/>
  <c r="AA102" i="26"/>
  <c r="AV105" i="26"/>
  <c r="AM101" i="26"/>
  <c r="BX101" i="26"/>
  <c r="Q106" i="26"/>
  <c r="CG103" i="26"/>
  <c r="CH101" i="26"/>
  <c r="AC102" i="26"/>
  <c r="CF106" i="26"/>
  <c r="AS101" i="26"/>
  <c r="BP101" i="26"/>
  <c r="Z101" i="26"/>
  <c r="CE105" i="26"/>
  <c r="BG101" i="26"/>
  <c r="AQ102" i="26"/>
  <c r="CD105" i="26"/>
  <c r="U106" i="26"/>
  <c r="AR106" i="26"/>
  <c r="AC101" i="26"/>
  <c r="AZ101" i="26"/>
  <c r="BV101" i="26"/>
  <c r="BG106" i="26"/>
  <c r="AG101" i="26"/>
  <c r="BK104" i="26"/>
  <c r="CA103" i="26"/>
  <c r="BU101" i="26"/>
  <c r="CN106" i="26"/>
  <c r="CN103" i="26"/>
  <c r="BJ106" i="26"/>
  <c r="AL101" i="26"/>
  <c r="I104" i="26"/>
  <c r="AN104" i="26"/>
  <c r="CE104" i="26"/>
  <c r="CW103" i="26"/>
  <c r="CS104" i="26"/>
  <c r="AM103" i="26"/>
  <c r="I106" i="26"/>
  <c r="BD102" i="26"/>
  <c r="CC101" i="26"/>
  <c r="CH104" i="26"/>
  <c r="F102" i="26"/>
  <c r="BJ104" i="26"/>
  <c r="AZ104" i="26"/>
  <c r="BA104" i="26"/>
  <c r="AZ105" i="26"/>
  <c r="BJ105" i="26"/>
  <c r="BS102" i="26"/>
  <c r="CP103" i="26"/>
  <c r="AF103" i="26"/>
  <c r="CS105" i="26"/>
  <c r="CH103" i="26"/>
  <c r="AJ101" i="26"/>
  <c r="CC106" i="26"/>
  <c r="AE101" i="26"/>
  <c r="CS101" i="26"/>
  <c r="N105" i="26"/>
  <c r="AX101" i="26"/>
  <c r="AY104" i="26"/>
  <c r="J103" i="26"/>
  <c r="M101" i="26"/>
  <c r="AO101" i="26"/>
  <c r="AE102" i="26"/>
  <c r="AH106" i="26"/>
  <c r="CM101" i="26"/>
  <c r="P106" i="26"/>
  <c r="BN106" i="26"/>
  <c r="BQ103" i="26"/>
  <c r="BB103" i="26"/>
  <c r="N102" i="26"/>
  <c r="BQ105" i="26"/>
  <c r="AC106" i="26"/>
  <c r="AZ106" i="26"/>
  <c r="J106" i="26"/>
  <c r="CT105" i="26"/>
  <c r="AH103" i="26"/>
  <c r="BM103" i="26"/>
  <c r="Y106" i="26"/>
  <c r="CA104" i="26"/>
  <c r="AC104" i="26"/>
  <c r="M106" i="26"/>
  <c r="AJ106" i="26"/>
  <c r="CP105" i="26"/>
  <c r="BS105" i="26"/>
  <c r="AW101" i="26"/>
  <c r="AF104" i="26"/>
  <c r="BW104" i="26"/>
  <c r="R105" i="26"/>
  <c r="BY104" i="26"/>
  <c r="AJ104" i="26"/>
  <c r="BF104" i="26"/>
  <c r="AY101" i="26"/>
  <c r="AB105" i="26"/>
  <c r="K105" i="26"/>
  <c r="BR101" i="26"/>
  <c r="P101" i="26"/>
  <c r="Q103" i="26"/>
  <c r="CK106" i="26"/>
  <c r="K101" i="26"/>
  <c r="AT102" i="26"/>
  <c r="BX106" i="26"/>
  <c r="CB103" i="26"/>
  <c r="BB106" i="26"/>
  <c r="F105" i="26"/>
  <c r="CC105" i="26"/>
  <c r="BZ104" i="26"/>
  <c r="AN106" i="26"/>
  <c r="BP103" i="26"/>
  <c r="CB104" i="26"/>
  <c r="AM105" i="26"/>
  <c r="BE105" i="26"/>
  <c r="AQ103" i="26"/>
  <c r="J101" i="26"/>
  <c r="BY103" i="26"/>
  <c r="BE104" i="26"/>
  <c r="AB106" i="26"/>
  <c r="BD104" i="26"/>
  <c r="AT101" i="26"/>
  <c r="S101" i="26"/>
  <c r="AR102" i="26"/>
  <c r="BZ103" i="26"/>
  <c r="BK103" i="26"/>
  <c r="BW102" i="26"/>
  <c r="AI106" i="26"/>
  <c r="CJ102" i="26"/>
  <c r="BM104" i="26"/>
  <c r="AS103" i="26"/>
  <c r="AD104" i="26"/>
  <c r="BZ105" i="26"/>
  <c r="AS106" i="26"/>
  <c r="CP101" i="26"/>
  <c r="BS104" i="26"/>
  <c r="BO104" i="26"/>
  <c r="CT104" i="26"/>
  <c r="CS102" i="26"/>
  <c r="BM106" i="26"/>
  <c r="BN105" i="26"/>
  <c r="AV103" i="26"/>
  <c r="J104" i="26"/>
  <c r="BY101" i="26"/>
  <c r="BN102" i="26"/>
  <c r="W106" i="26"/>
  <c r="S105" i="26"/>
  <c r="CO106" i="26"/>
  <c r="BV106" i="26"/>
  <c r="BY102" i="26"/>
  <c r="CA101" i="26"/>
  <c r="CO104" i="26"/>
  <c r="CV106" i="26"/>
  <c r="BU106" i="26"/>
  <c r="CO105" i="26"/>
  <c r="P103" i="26"/>
  <c r="BL105" i="26"/>
  <c r="BA102" i="26"/>
  <c r="BW106" i="26"/>
  <c r="R102" i="26"/>
  <c r="CW102" i="26"/>
  <c r="AP101" i="26"/>
  <c r="BC102" i="26"/>
  <c r="O105" i="26"/>
  <c r="AL103" i="26"/>
  <c r="CF104" i="26"/>
  <c r="AI101" i="26"/>
  <c r="CD103" i="26"/>
  <c r="H106" i="26"/>
  <c r="CL106" i="26"/>
  <c r="R103" i="26"/>
  <c r="AY106" i="26"/>
  <c r="AP103" i="26"/>
  <c r="V106" i="26"/>
  <c r="CT106" i="26"/>
  <c r="Y105" i="26"/>
  <c r="BB104" i="26"/>
  <c r="BM101" i="26"/>
  <c r="M102" i="26"/>
  <c r="R106" i="26"/>
  <c r="AG105" i="26"/>
  <c r="O104" i="26"/>
  <c r="AX105" i="26"/>
  <c r="AO106" i="26"/>
  <c r="BP106" i="26"/>
  <c r="BM105" i="26"/>
  <c r="AT105" i="26"/>
  <c r="BR106" i="26"/>
  <c r="BK102" i="26"/>
  <c r="BM102" i="26"/>
  <c r="H105" i="26"/>
  <c r="BR104" i="26"/>
  <c r="BO101" i="26"/>
  <c r="BC101" i="26"/>
  <c r="BT102" i="26"/>
  <c r="BF103" i="26"/>
  <c r="AS102" i="26"/>
  <c r="I101" i="26"/>
  <c r="Z102" i="26"/>
  <c r="AP104" i="26"/>
  <c r="CG105" i="26"/>
  <c r="CQ106" i="26"/>
  <c r="BF101" i="26"/>
  <c r="CR105" i="26"/>
  <c r="CR104" i="26"/>
  <c r="BQ102" i="26"/>
  <c r="AG103" i="26"/>
  <c r="L103" i="26"/>
  <c r="AD101" i="26"/>
  <c r="W105" i="26"/>
  <c r="CL102" i="26"/>
  <c r="AP102" i="26"/>
  <c r="L101" i="26"/>
  <c r="BA106" i="26"/>
  <c r="U102" i="26"/>
  <c r="CJ104" i="26"/>
  <c r="CP104" i="26"/>
  <c r="CV103" i="26"/>
  <c r="AG104" i="26"/>
  <c r="BL103" i="26"/>
  <c r="AW106" i="26"/>
  <c r="AK104" i="26"/>
  <c r="BB102" i="26"/>
  <c r="BL104" i="26"/>
  <c r="O103" i="26"/>
  <c r="AI103" i="26"/>
  <c r="CB102" i="26"/>
  <c r="BL101" i="26"/>
  <c r="AC105" i="26"/>
  <c r="BS101" i="26"/>
  <c r="AR101" i="26"/>
  <c r="AR105" i="26"/>
  <c r="CB101" i="26"/>
  <c r="CL103" i="26"/>
  <c r="CI101" i="26"/>
  <c r="AP106" i="26"/>
  <c r="K104" i="26"/>
  <c r="BK101" i="26"/>
  <c r="BR102" i="26"/>
  <c r="BA101" i="26"/>
  <c r="AF101" i="26"/>
  <c r="BC106" i="26"/>
  <c r="AB102" i="26"/>
  <c r="CN101" i="26"/>
  <c r="AJ105" i="26"/>
  <c r="AH102" i="26"/>
  <c r="AU101" i="26"/>
  <c r="T105" i="26"/>
  <c r="CV101" i="26"/>
  <c r="AU104" i="26"/>
  <c r="AO103" i="26"/>
  <c r="X103" i="26"/>
  <c r="AG106" i="26"/>
  <c r="X102" i="26"/>
  <c r="K103" i="26"/>
  <c r="BC105" i="26"/>
  <c r="BT106" i="26"/>
  <c r="BJ102" i="26"/>
  <c r="Z104" i="26"/>
  <c r="AY105" i="26"/>
  <c r="AA103" i="26"/>
  <c r="AT103" i="26"/>
  <c r="AX103" i="26"/>
  <c r="S102" i="26"/>
  <c r="CG106" i="26"/>
  <c r="T103" i="26"/>
  <c r="BC104" i="26"/>
  <c r="CU101" i="26"/>
  <c r="BQ106" i="26"/>
  <c r="AX106" i="26"/>
  <c r="BU103" i="26"/>
  <c r="AC103" i="26"/>
  <c r="BU104" i="26"/>
  <c r="CK104" i="26"/>
  <c r="BP104" i="26"/>
  <c r="BN103" i="26"/>
  <c r="P104" i="26"/>
  <c r="BR105" i="26"/>
  <c r="CC102" i="26"/>
  <c r="CM106" i="26"/>
  <c r="H101" i="26"/>
  <c r="AV106" i="26"/>
  <c r="CN104" i="26"/>
  <c r="CD102" i="26"/>
  <c r="BX105" i="26"/>
  <c r="CV102" i="26"/>
  <c r="CI106" i="26"/>
  <c r="L104" i="26"/>
  <c r="CF102" i="26"/>
  <c r="BH105" i="26"/>
  <c r="AW104" i="26"/>
  <c r="CA102" i="26"/>
  <c r="T104" i="26"/>
  <c r="CS106" i="26"/>
  <c r="CW106" i="26"/>
  <c r="AO102" i="26"/>
  <c r="BS106" i="26"/>
  <c r="CM103" i="26"/>
  <c r="CU106" i="26"/>
  <c r="BT104" i="26"/>
  <c r="BY105" i="26"/>
  <c r="BY106" i="26"/>
  <c r="CF103" i="26"/>
  <c r="AZ102" i="26"/>
  <c r="BS103" i="26"/>
  <c r="AO105" i="26"/>
  <c r="V105" i="26"/>
  <c r="AE106" i="26"/>
  <c r="AA105" i="26"/>
  <c r="M105" i="26"/>
  <c r="BD106" i="26"/>
  <c r="BD105" i="26"/>
  <c r="AA104" i="26"/>
  <c r="BT103" i="26"/>
  <c r="CD106" i="26"/>
  <c r="I105" i="26"/>
  <c r="J105" i="26"/>
  <c r="CI102" i="26"/>
  <c r="AD103" i="26"/>
  <c r="BW103" i="26"/>
  <c r="AQ105" i="26"/>
  <c r="BE101" i="26"/>
  <c r="CA105" i="26"/>
  <c r="V103" i="26"/>
  <c r="P105" i="26"/>
  <c r="CA106" i="26"/>
  <c r="CT102" i="26"/>
  <c r="BT101" i="26"/>
  <c r="AH105" i="26"/>
  <c r="AF105" i="26"/>
  <c r="S103" i="26"/>
  <c r="Q102" i="26"/>
  <c r="CX106" i="26"/>
  <c r="BH103" i="26"/>
  <c r="CR102" i="26"/>
  <c r="U103" i="26"/>
  <c r="AQ101" i="26"/>
  <c r="CY106" i="26"/>
  <c r="BE102" i="26"/>
  <c r="CX102" i="26"/>
  <c r="AP105" i="26"/>
  <c r="BE106" i="26"/>
  <c r="U101" i="26"/>
  <c r="BN101" i="26"/>
  <c r="V101" i="26"/>
  <c r="V104" i="26"/>
  <c r="CQ101" i="26"/>
  <c r="CS103" i="26"/>
  <c r="AK105" i="26"/>
  <c r="M103" i="26"/>
  <c r="CC104" i="26"/>
  <c r="CF101" i="26"/>
  <c r="BK105" i="26"/>
  <c r="Z105" i="26"/>
  <c r="CT103" i="26"/>
  <c r="CL104" i="26"/>
  <c r="Q105" i="26"/>
  <c r="S104" i="26"/>
  <c r="W101" i="26"/>
  <c r="CX101" i="26"/>
  <c r="CH102" i="26"/>
  <c r="BO103" i="26"/>
  <c r="AM106" i="26"/>
  <c r="T102" i="26"/>
  <c r="CN105" i="26"/>
  <c r="N103" i="26"/>
  <c r="BG103" i="26"/>
  <c r="AD105" i="26"/>
  <c r="CM102" i="26"/>
  <c r="CD101" i="26"/>
  <c r="CY105" i="26"/>
  <c r="W103" i="26"/>
  <c r="BI103" i="26"/>
  <c r="AG102" i="26"/>
  <c r="CK102" i="26"/>
  <c r="N104" i="26"/>
  <c r="O101" i="26"/>
  <c r="O106" i="26"/>
  <c r="CU104" i="26"/>
  <c r="CX103" i="26"/>
  <c r="CJ105" i="26"/>
  <c r="AW102" i="26"/>
  <c r="O102" i="26"/>
  <c r="AU105" i="26"/>
  <c r="T106" i="26"/>
  <c r="CF105" i="26"/>
  <c r="CN102" i="26"/>
  <c r="CP102" i="26"/>
  <c r="AJ103" i="26"/>
  <c r="CI103" i="26"/>
  <c r="BV105" i="26"/>
  <c r="Y104" i="26"/>
  <c r="AK106" i="26"/>
  <c r="CT101" i="26"/>
  <c r="BV102" i="26"/>
  <c r="X106" i="26"/>
  <c r="AN101" i="26"/>
  <c r="L106" i="26"/>
  <c r="AW105" i="26"/>
  <c r="AT106" i="26"/>
  <c r="BA105" i="26"/>
  <c r="CV105" i="26"/>
  <c r="DC25" i="26"/>
  <c r="DD25" i="26"/>
  <c r="DE25" i="26"/>
  <c r="DF25" i="26"/>
  <c r="DG25" i="26"/>
  <c r="DH25" i="26"/>
  <c r="DI25" i="26"/>
  <c r="DJ25" i="26"/>
  <c r="DK25" i="26"/>
  <c r="DL25" i="26"/>
  <c r="DM25" i="26"/>
  <c r="DN25" i="26"/>
  <c r="DO25" i="26"/>
  <c r="DP25" i="26"/>
  <c r="DQ25" i="26"/>
  <c r="DR25" i="26"/>
  <c r="DS25" i="26"/>
  <c r="DT25" i="26"/>
  <c r="DU25" i="26"/>
  <c r="DV25" i="26"/>
  <c r="DW25" i="26"/>
  <c r="DX25" i="26"/>
  <c r="DY25" i="26"/>
  <c r="DZ25" i="26"/>
  <c r="EA25" i="26"/>
  <c r="EB25" i="26"/>
  <c r="EC25" i="26"/>
  <c r="ED25" i="26"/>
  <c r="EE25" i="26"/>
  <c r="EF25" i="26"/>
  <c r="EG25" i="26"/>
  <c r="EH25" i="26"/>
  <c r="EI25" i="26"/>
  <c r="EJ25" i="26"/>
  <c r="EK25" i="26"/>
  <c r="EL25" i="26"/>
  <c r="EM25" i="26"/>
  <c r="EN25" i="26"/>
  <c r="EO25" i="26"/>
  <c r="EP25" i="26"/>
  <c r="EQ25" i="26"/>
  <c r="ER25" i="26"/>
  <c r="ES25" i="26"/>
  <c r="ET25" i="26"/>
  <c r="EU25" i="26"/>
  <c r="EV25" i="26"/>
  <c r="EW25" i="26"/>
  <c r="EX25" i="26"/>
  <c r="EY25" i="26"/>
  <c r="EZ25" i="26"/>
  <c r="FA25" i="26"/>
  <c r="FB25" i="26"/>
  <c r="FC25" i="26"/>
  <c r="FD25" i="26"/>
  <c r="FE25" i="26"/>
  <c r="FF25" i="26"/>
  <c r="FG25" i="26"/>
  <c r="FH25" i="26"/>
  <c r="FI25" i="26"/>
  <c r="FJ25" i="26"/>
  <c r="FK25" i="26"/>
  <c r="FL25" i="26"/>
  <c r="FM25" i="26"/>
  <c r="FN25" i="26"/>
  <c r="FO25" i="26"/>
  <c r="FP25" i="26"/>
  <c r="FQ25" i="26"/>
  <c r="FR25" i="26"/>
  <c r="FS25" i="26"/>
  <c r="FT25" i="26"/>
  <c r="FU25" i="26"/>
  <c r="FV25" i="26"/>
  <c r="FW25" i="26"/>
  <c r="FX25" i="26"/>
  <c r="FY25" i="26"/>
  <c r="FZ25" i="26"/>
  <c r="GA25" i="26"/>
  <c r="GB25" i="26"/>
  <c r="GC25" i="26"/>
  <c r="GD25" i="26"/>
  <c r="GE25" i="26"/>
  <c r="GF25" i="26"/>
  <c r="GG25" i="26"/>
  <c r="GH25" i="26"/>
  <c r="GI25" i="26"/>
  <c r="GJ25" i="26"/>
  <c r="GK25" i="26"/>
  <c r="GL25" i="26"/>
  <c r="GM25" i="26"/>
  <c r="GN25" i="26"/>
  <c r="GO25" i="26"/>
  <c r="GP25" i="26"/>
  <c r="GQ25" i="26"/>
  <c r="GR25" i="26"/>
  <c r="GS25" i="26"/>
  <c r="GT25" i="26"/>
  <c r="GU25" i="26"/>
  <c r="GV25" i="26"/>
  <c r="GW25" i="26"/>
  <c r="DB25" i="26"/>
  <c r="E27" i="38"/>
  <c r="G38" i="38"/>
  <c r="N22" i="38"/>
  <c r="K6" i="38"/>
  <c r="N6" i="38"/>
  <c r="L6" i="38"/>
  <c r="M6" i="38"/>
  <c r="O6" i="38"/>
  <c r="S56" i="28"/>
  <c r="T56" i="28"/>
  <c r="DB28" i="26"/>
  <c r="DC28" i="26"/>
  <c r="DD28" i="26"/>
  <c r="DE28" i="26"/>
  <c r="DF28" i="26"/>
  <c r="DG28" i="26"/>
  <c r="DH28" i="26"/>
  <c r="DI28" i="26"/>
  <c r="DJ28" i="26"/>
  <c r="DK28" i="26"/>
  <c r="DL28" i="26"/>
  <c r="DM28" i="26"/>
  <c r="DN28" i="26"/>
  <c r="DO28" i="26"/>
  <c r="DP28" i="26"/>
  <c r="DQ28" i="26"/>
  <c r="DR28" i="26"/>
  <c r="DS28" i="26"/>
  <c r="DT28" i="26"/>
  <c r="DU28" i="26"/>
  <c r="DV28" i="26"/>
  <c r="DW28" i="26"/>
  <c r="DX28" i="26"/>
  <c r="DY28" i="26"/>
  <c r="DZ28" i="26"/>
  <c r="EA28" i="26"/>
  <c r="EB28" i="26"/>
  <c r="EC28" i="26"/>
  <c r="ED28" i="26"/>
  <c r="EE28" i="26"/>
  <c r="EF28" i="26"/>
  <c r="EG28" i="26"/>
  <c r="EH28" i="26"/>
  <c r="EI28" i="26"/>
  <c r="EJ28" i="26"/>
  <c r="EK28" i="26"/>
  <c r="EL28" i="26"/>
  <c r="EM28" i="26"/>
  <c r="EN28" i="26"/>
  <c r="EO28" i="26"/>
  <c r="EP28" i="26"/>
  <c r="EQ28" i="26"/>
  <c r="ER28" i="26"/>
  <c r="ES28" i="26"/>
  <c r="ET28" i="26"/>
  <c r="EU28" i="26"/>
  <c r="EV28" i="26"/>
  <c r="EW28" i="26"/>
  <c r="EX28" i="26"/>
  <c r="EY28" i="26"/>
  <c r="EZ28" i="26"/>
  <c r="FA28" i="26"/>
  <c r="FB28" i="26"/>
  <c r="FC28" i="26"/>
  <c r="FD28" i="26"/>
  <c r="FE28" i="26"/>
  <c r="FF28" i="26"/>
  <c r="FG28" i="26"/>
  <c r="FH28" i="26"/>
  <c r="FI28" i="26"/>
  <c r="FJ28" i="26"/>
  <c r="FK28" i="26"/>
  <c r="FL28" i="26"/>
  <c r="FM28" i="26"/>
  <c r="FN28" i="26"/>
  <c r="FO28" i="26"/>
  <c r="FP28" i="26"/>
  <c r="FQ28" i="26"/>
  <c r="FR28" i="26"/>
  <c r="FS28" i="26"/>
  <c r="FT28" i="26"/>
  <c r="FU28" i="26"/>
  <c r="FV28" i="26"/>
  <c r="FW28" i="26"/>
  <c r="FX28" i="26"/>
  <c r="FY28" i="26"/>
  <c r="FZ28" i="26"/>
  <c r="GA28" i="26"/>
  <c r="GB28" i="26"/>
  <c r="GC28" i="26"/>
  <c r="GD28" i="26"/>
  <c r="GE28" i="26"/>
  <c r="GF28" i="26"/>
  <c r="GG28" i="26"/>
  <c r="GH28" i="26"/>
  <c r="GI28" i="26"/>
  <c r="GJ28" i="26"/>
  <c r="GK28" i="26"/>
  <c r="GL28" i="26"/>
  <c r="GM28" i="26"/>
  <c r="GN28" i="26"/>
  <c r="GO28" i="26"/>
  <c r="GP28" i="26"/>
  <c r="GQ28" i="26"/>
  <c r="GR28" i="26"/>
  <c r="GS28" i="26"/>
  <c r="GT28" i="26"/>
  <c r="GU28" i="26"/>
  <c r="GV28" i="26"/>
  <c r="GW28" i="26"/>
  <c r="DB23" i="26"/>
  <c r="DC23" i="26"/>
  <c r="DD23" i="26"/>
  <c r="DE23" i="26"/>
  <c r="DF23" i="26"/>
  <c r="DG23" i="26"/>
  <c r="DH23" i="26"/>
  <c r="DI23" i="26"/>
  <c r="DJ23" i="26"/>
  <c r="DK23" i="26"/>
  <c r="DL23" i="26"/>
  <c r="DM23" i="26"/>
  <c r="DN23" i="26"/>
  <c r="DO23" i="26"/>
  <c r="DP23" i="26"/>
  <c r="DQ23" i="26"/>
  <c r="DR23" i="26"/>
  <c r="DS23" i="26"/>
  <c r="DT23" i="26"/>
  <c r="DU23" i="26"/>
  <c r="DV23" i="26"/>
  <c r="DW23" i="26"/>
  <c r="DX23" i="26"/>
  <c r="DY23" i="26"/>
  <c r="DZ23" i="26"/>
  <c r="EA23" i="26"/>
  <c r="EB23" i="26"/>
  <c r="EC23" i="26"/>
  <c r="ED23" i="26"/>
  <c r="EE23" i="26"/>
  <c r="EF23" i="26"/>
  <c r="EG23" i="26"/>
  <c r="EH23" i="26"/>
  <c r="EI23" i="26"/>
  <c r="EJ23" i="26"/>
  <c r="EK23" i="26"/>
  <c r="EL23" i="26"/>
  <c r="EM23" i="26"/>
  <c r="EN23" i="26"/>
  <c r="EO23" i="26"/>
  <c r="EP23" i="26"/>
  <c r="EQ23" i="26"/>
  <c r="ER23" i="26"/>
  <c r="ES23" i="26"/>
  <c r="ET23" i="26"/>
  <c r="EU23" i="26"/>
  <c r="EV23" i="26"/>
  <c r="EW23" i="26"/>
  <c r="EX23" i="26"/>
  <c r="EY23" i="26"/>
  <c r="EZ23" i="26"/>
  <c r="FA23" i="26"/>
  <c r="FB23" i="26"/>
  <c r="FC23" i="26"/>
  <c r="FD23" i="26"/>
  <c r="FE23" i="26"/>
  <c r="FF23" i="26"/>
  <c r="FG23" i="26"/>
  <c r="FH23" i="26"/>
  <c r="FI23" i="26"/>
  <c r="FJ23" i="26"/>
  <c r="FK23" i="26"/>
  <c r="FL23" i="26"/>
  <c r="FM23" i="26"/>
  <c r="FN23" i="26"/>
  <c r="FO23" i="26"/>
  <c r="FP23" i="26"/>
  <c r="FQ23" i="26"/>
  <c r="FR23" i="26"/>
  <c r="FS23" i="26"/>
  <c r="FT23" i="26"/>
  <c r="FU23" i="26"/>
  <c r="FV23" i="26"/>
  <c r="FW23" i="26"/>
  <c r="FX23" i="26"/>
  <c r="FY23" i="26"/>
  <c r="FZ23" i="26"/>
  <c r="GA23" i="26"/>
  <c r="GB23" i="26"/>
  <c r="GC23" i="26"/>
  <c r="GD23" i="26"/>
  <c r="GE23" i="26"/>
  <c r="GF23" i="26"/>
  <c r="GG23" i="26"/>
  <c r="GH23" i="26"/>
  <c r="GI23" i="26"/>
  <c r="GJ23" i="26"/>
  <c r="GK23" i="26"/>
  <c r="GL23" i="26"/>
  <c r="GM23" i="26"/>
  <c r="GN23" i="26"/>
  <c r="GO23" i="26"/>
  <c r="GP23" i="26"/>
  <c r="GQ23" i="26"/>
  <c r="GR23" i="26"/>
  <c r="GS23" i="26"/>
  <c r="GT23" i="26"/>
  <c r="GU23" i="26"/>
  <c r="GV23" i="26"/>
  <c r="GW23" i="26"/>
  <c r="K8" i="38"/>
  <c r="O8" i="38"/>
  <c r="M8" i="38"/>
  <c r="N8" i="38"/>
  <c r="S50" i="28"/>
  <c r="T50" i="28"/>
  <c r="K7" i="38"/>
  <c r="O7" i="38"/>
  <c r="N7" i="38"/>
  <c r="M7" i="38"/>
  <c r="M21" i="38"/>
  <c r="K21" i="38"/>
  <c r="N21" i="38"/>
  <c r="N23" i="38"/>
  <c r="S57" i="28"/>
  <c r="T57" i="28"/>
  <c r="K22" i="38"/>
  <c r="S65" i="28"/>
  <c r="T65" i="28"/>
  <c r="O21" i="38"/>
  <c r="DB53" i="26"/>
  <c r="DC53" i="26"/>
  <c r="DD53" i="26"/>
  <c r="DE53" i="26"/>
  <c r="DF53" i="26"/>
  <c r="DG53" i="26"/>
  <c r="DH53" i="26"/>
  <c r="DI53" i="26"/>
  <c r="DJ53" i="26"/>
  <c r="DK53" i="26"/>
  <c r="DL53" i="26"/>
  <c r="DM53" i="26"/>
  <c r="DN53" i="26"/>
  <c r="DO53" i="26"/>
  <c r="DP53" i="26"/>
  <c r="DQ53" i="26"/>
  <c r="DR53" i="26"/>
  <c r="DS53" i="26"/>
  <c r="DT53" i="26"/>
  <c r="DU53" i="26"/>
  <c r="DV53" i="26"/>
  <c r="DW53" i="26"/>
  <c r="DX53" i="26"/>
  <c r="DY53" i="26"/>
  <c r="DZ53" i="26"/>
  <c r="EA53" i="26"/>
  <c r="EB53" i="26"/>
  <c r="EC53" i="26"/>
  <c r="ED53" i="26"/>
  <c r="EE53" i="26"/>
  <c r="EF53" i="26"/>
  <c r="EG53" i="26"/>
  <c r="EH53" i="26"/>
  <c r="EI53" i="26"/>
  <c r="EJ53" i="26"/>
  <c r="EK53" i="26"/>
  <c r="EL53" i="26"/>
  <c r="EM53" i="26"/>
  <c r="EN53" i="26"/>
  <c r="EO53" i="26"/>
  <c r="EP53" i="26"/>
  <c r="EQ53" i="26"/>
  <c r="ER53" i="26"/>
  <c r="ES53" i="26"/>
  <c r="ET53" i="26"/>
  <c r="EU53" i="26"/>
  <c r="EV53" i="26"/>
  <c r="EW53" i="26"/>
  <c r="EX53" i="26"/>
  <c r="EY53" i="26"/>
  <c r="EZ53" i="26"/>
  <c r="FA53" i="26"/>
  <c r="FB53" i="26"/>
  <c r="FC53" i="26"/>
  <c r="FD53" i="26"/>
  <c r="FE53" i="26"/>
  <c r="FF53" i="26"/>
  <c r="FG53" i="26"/>
  <c r="FH53" i="26"/>
  <c r="FI53" i="26"/>
  <c r="FJ53" i="26"/>
  <c r="FK53" i="26"/>
  <c r="FL53" i="26"/>
  <c r="FM53" i="26"/>
  <c r="FN53" i="26"/>
  <c r="FO53" i="26"/>
  <c r="FP53" i="26"/>
  <c r="FQ53" i="26"/>
  <c r="FR53" i="26"/>
  <c r="FS53" i="26"/>
  <c r="FT53" i="26"/>
  <c r="FU53" i="26"/>
  <c r="FV53" i="26"/>
  <c r="FW53" i="26"/>
  <c r="FX53" i="26"/>
  <c r="FY53" i="26"/>
  <c r="FZ53" i="26"/>
  <c r="GA53" i="26"/>
  <c r="GB53" i="26"/>
  <c r="GC53" i="26"/>
  <c r="GD53" i="26"/>
  <c r="GE53" i="26"/>
  <c r="GF53" i="26"/>
  <c r="GG53" i="26"/>
  <c r="GH53" i="26"/>
  <c r="GI53" i="26"/>
  <c r="GJ53" i="26"/>
  <c r="GK53" i="26"/>
  <c r="GL53" i="26"/>
  <c r="GM53" i="26"/>
  <c r="GN53" i="26"/>
  <c r="GO53" i="26"/>
  <c r="GP53" i="26"/>
  <c r="GQ53" i="26"/>
  <c r="GR53" i="26"/>
  <c r="GS53" i="26"/>
  <c r="GT53" i="26"/>
  <c r="GU53" i="26"/>
  <c r="GV53" i="26"/>
  <c r="GW53" i="26"/>
  <c r="DC51" i="26"/>
  <c r="DD51" i="26"/>
  <c r="DE51" i="26"/>
  <c r="DF51" i="26"/>
  <c r="DG51" i="26"/>
  <c r="DH51" i="26"/>
  <c r="DI51" i="26"/>
  <c r="DJ51" i="26"/>
  <c r="DK51" i="26"/>
  <c r="DL51" i="26"/>
  <c r="DM51" i="26"/>
  <c r="DN51" i="26"/>
  <c r="DO51" i="26"/>
  <c r="DP51" i="26"/>
  <c r="DQ51" i="26"/>
  <c r="DR51" i="26"/>
  <c r="DS51" i="26"/>
  <c r="DT51" i="26"/>
  <c r="DU51" i="26"/>
  <c r="DV51" i="26"/>
  <c r="DW51" i="26"/>
  <c r="DX51" i="26"/>
  <c r="DY51" i="26"/>
  <c r="DZ51" i="26"/>
  <c r="EA51" i="26"/>
  <c r="EB51" i="26"/>
  <c r="EC51" i="26"/>
  <c r="ED51" i="26"/>
  <c r="EE51" i="26"/>
  <c r="EF51" i="26"/>
  <c r="EG51" i="26"/>
  <c r="EH51" i="26"/>
  <c r="EI51" i="26"/>
  <c r="EJ51" i="26"/>
  <c r="EK51" i="26"/>
  <c r="EL51" i="26"/>
  <c r="EM51" i="26"/>
  <c r="EN51" i="26"/>
  <c r="EO51" i="26"/>
  <c r="EP51" i="26"/>
  <c r="EQ51" i="26"/>
  <c r="ER51" i="26"/>
  <c r="ES51" i="26"/>
  <c r="ET51" i="26"/>
  <c r="EU51" i="26"/>
  <c r="EV51" i="26"/>
  <c r="EW51" i="26"/>
  <c r="EX51" i="26"/>
  <c r="EY51" i="26"/>
  <c r="EZ51" i="26"/>
  <c r="FA51" i="26"/>
  <c r="FB51" i="26"/>
  <c r="FC51" i="26"/>
  <c r="FD51" i="26"/>
  <c r="FE51" i="26"/>
  <c r="FF51" i="26"/>
  <c r="FG51" i="26"/>
  <c r="FH51" i="26"/>
  <c r="FI51" i="26"/>
  <c r="FJ51" i="26"/>
  <c r="FK51" i="26"/>
  <c r="FL51" i="26"/>
  <c r="FM51" i="26"/>
  <c r="FN51" i="26"/>
  <c r="FO51" i="26"/>
  <c r="FP51" i="26"/>
  <c r="FQ51" i="26"/>
  <c r="FR51" i="26"/>
  <c r="FS51" i="26"/>
  <c r="FT51" i="26"/>
  <c r="FU51" i="26"/>
  <c r="FV51" i="26"/>
  <c r="FW51" i="26"/>
  <c r="FX51" i="26"/>
  <c r="FY51" i="26"/>
  <c r="FZ51" i="26"/>
  <c r="GA51" i="26"/>
  <c r="GB51" i="26"/>
  <c r="GC51" i="26"/>
  <c r="GD51" i="26"/>
  <c r="GE51" i="26"/>
  <c r="GF51" i="26"/>
  <c r="GG51" i="26"/>
  <c r="GH51" i="26"/>
  <c r="GI51" i="26"/>
  <c r="GJ51" i="26"/>
  <c r="GK51" i="26"/>
  <c r="GL51" i="26"/>
  <c r="GM51" i="26"/>
  <c r="GN51" i="26"/>
  <c r="GO51" i="26"/>
  <c r="GP51" i="26"/>
  <c r="GQ51" i="26"/>
  <c r="GR51" i="26"/>
  <c r="GS51" i="26"/>
  <c r="GT51" i="26"/>
  <c r="GU51" i="26"/>
  <c r="GV51" i="26"/>
  <c r="GW51" i="26"/>
  <c r="DB51" i="26"/>
  <c r="DC20" i="26"/>
  <c r="DD20" i="26"/>
  <c r="DE20" i="26"/>
  <c r="DF20" i="26"/>
  <c r="DG20" i="26"/>
  <c r="DH20" i="26"/>
  <c r="DI20" i="26"/>
  <c r="DJ20" i="26"/>
  <c r="DK20" i="26"/>
  <c r="DL20" i="26"/>
  <c r="DM20" i="26"/>
  <c r="DN20" i="26"/>
  <c r="DO20" i="26"/>
  <c r="DP20" i="26"/>
  <c r="DQ20" i="26"/>
  <c r="DR20" i="26"/>
  <c r="DS20" i="26"/>
  <c r="DT20" i="26"/>
  <c r="DU20" i="26"/>
  <c r="DV20" i="26"/>
  <c r="DW20" i="26"/>
  <c r="DX20" i="26"/>
  <c r="DY20" i="26"/>
  <c r="DZ20" i="26"/>
  <c r="EA20" i="26"/>
  <c r="EB20" i="26"/>
  <c r="EC20" i="26"/>
  <c r="ED20" i="26"/>
  <c r="EE20" i="26"/>
  <c r="EF20" i="26"/>
  <c r="EG20" i="26"/>
  <c r="EH20" i="26"/>
  <c r="EI20" i="26"/>
  <c r="EJ20" i="26"/>
  <c r="EK20" i="26"/>
  <c r="EL20" i="26"/>
  <c r="EM20" i="26"/>
  <c r="EN20" i="26"/>
  <c r="EO20" i="26"/>
  <c r="EP20" i="26"/>
  <c r="EQ20" i="26"/>
  <c r="ER20" i="26"/>
  <c r="ES20" i="26"/>
  <c r="ET20" i="26"/>
  <c r="EU20" i="26"/>
  <c r="EV20" i="26"/>
  <c r="EW20" i="26"/>
  <c r="EX20" i="26"/>
  <c r="EY20" i="26"/>
  <c r="EZ20" i="26"/>
  <c r="FA20" i="26"/>
  <c r="FB20" i="26"/>
  <c r="FC20" i="26"/>
  <c r="FD20" i="26"/>
  <c r="FE20" i="26"/>
  <c r="FF20" i="26"/>
  <c r="FG20" i="26"/>
  <c r="FH20" i="26"/>
  <c r="FI20" i="26"/>
  <c r="FJ20" i="26"/>
  <c r="FK20" i="26"/>
  <c r="FL20" i="26"/>
  <c r="FM20" i="26"/>
  <c r="FN20" i="26"/>
  <c r="FO20" i="26"/>
  <c r="FP20" i="26"/>
  <c r="FQ20" i="26"/>
  <c r="FR20" i="26"/>
  <c r="FS20" i="26"/>
  <c r="FT20" i="26"/>
  <c r="FU20" i="26"/>
  <c r="FV20" i="26"/>
  <c r="FW20" i="26"/>
  <c r="FX20" i="26"/>
  <c r="FY20" i="26"/>
  <c r="FZ20" i="26"/>
  <c r="GA20" i="26"/>
  <c r="GB20" i="26"/>
  <c r="GC20" i="26"/>
  <c r="GD20" i="26"/>
  <c r="GE20" i="26"/>
  <c r="GF20" i="26"/>
  <c r="GG20" i="26"/>
  <c r="GH20" i="26"/>
  <c r="GI20" i="26"/>
  <c r="GJ20" i="26"/>
  <c r="GK20" i="26"/>
  <c r="GL20" i="26"/>
  <c r="GM20" i="26"/>
  <c r="GN20" i="26"/>
  <c r="GO20" i="26"/>
  <c r="GP20" i="26"/>
  <c r="GQ20" i="26"/>
  <c r="GR20" i="26"/>
  <c r="GS20" i="26"/>
  <c r="GT20" i="26"/>
  <c r="GU20" i="26"/>
  <c r="GV20" i="26"/>
  <c r="GW20" i="26"/>
  <c r="DB20" i="26"/>
  <c r="DB22" i="26"/>
  <c r="DC22" i="26"/>
  <c r="DD22" i="26"/>
  <c r="DE22" i="26"/>
  <c r="DF22" i="26"/>
  <c r="DG22" i="26"/>
  <c r="DH22" i="26"/>
  <c r="DI22" i="26"/>
  <c r="DJ22" i="26"/>
  <c r="DK22" i="26"/>
  <c r="DL22" i="26"/>
  <c r="DM22" i="26"/>
  <c r="DN22" i="26"/>
  <c r="DO22" i="26"/>
  <c r="DP22" i="26"/>
  <c r="DQ22" i="26"/>
  <c r="DR22" i="26"/>
  <c r="DS22" i="26"/>
  <c r="DT22" i="26"/>
  <c r="DU22" i="26"/>
  <c r="DV22" i="26"/>
  <c r="DW22" i="26"/>
  <c r="DX22" i="26"/>
  <c r="DY22" i="26"/>
  <c r="DZ22" i="26"/>
  <c r="EA22" i="26"/>
  <c r="EB22" i="26"/>
  <c r="EC22" i="26"/>
  <c r="ED22" i="26"/>
  <c r="EE22" i="26"/>
  <c r="EF22" i="26"/>
  <c r="EG22" i="26"/>
  <c r="EH22" i="26"/>
  <c r="EI22" i="26"/>
  <c r="EJ22" i="26"/>
  <c r="EK22" i="26"/>
  <c r="EL22" i="26"/>
  <c r="EM22" i="26"/>
  <c r="EN22" i="26"/>
  <c r="EO22" i="26"/>
  <c r="EP22" i="26"/>
  <c r="EQ22" i="26"/>
  <c r="ER22" i="26"/>
  <c r="ES22" i="26"/>
  <c r="ET22" i="26"/>
  <c r="EU22" i="26"/>
  <c r="EV22" i="26"/>
  <c r="EW22" i="26"/>
  <c r="EX22" i="26"/>
  <c r="EY22" i="26"/>
  <c r="EZ22" i="26"/>
  <c r="FA22" i="26"/>
  <c r="FB22" i="26"/>
  <c r="FC22" i="26"/>
  <c r="FD22" i="26"/>
  <c r="FE22" i="26"/>
  <c r="FF22" i="26"/>
  <c r="FG22" i="26"/>
  <c r="FH22" i="26"/>
  <c r="FI22" i="26"/>
  <c r="FJ22" i="26"/>
  <c r="FK22" i="26"/>
  <c r="FL22" i="26"/>
  <c r="FM22" i="26"/>
  <c r="FN22" i="26"/>
  <c r="FO22" i="26"/>
  <c r="FP22" i="26"/>
  <c r="FQ22" i="26"/>
  <c r="FR22" i="26"/>
  <c r="FS22" i="26"/>
  <c r="FT22" i="26"/>
  <c r="FU22" i="26"/>
  <c r="FV22" i="26"/>
  <c r="FW22" i="26"/>
  <c r="FX22" i="26"/>
  <c r="FY22" i="26"/>
  <c r="FZ22" i="26"/>
  <c r="GA22" i="26"/>
  <c r="GB22" i="26"/>
  <c r="GC22" i="26"/>
  <c r="GD22" i="26"/>
  <c r="GE22" i="26"/>
  <c r="GF22" i="26"/>
  <c r="GG22" i="26"/>
  <c r="GH22" i="26"/>
  <c r="GI22" i="26"/>
  <c r="GJ22" i="26"/>
  <c r="GK22" i="26"/>
  <c r="GL22" i="26"/>
  <c r="GM22" i="26"/>
  <c r="GN22" i="26"/>
  <c r="GO22" i="26"/>
  <c r="GP22" i="26"/>
  <c r="GQ22" i="26"/>
  <c r="GR22" i="26"/>
  <c r="GS22" i="26"/>
  <c r="GT22" i="26"/>
  <c r="GU22" i="26"/>
  <c r="GV22" i="26"/>
  <c r="GW22" i="26"/>
  <c r="T71" i="28"/>
  <c r="S71" i="28"/>
  <c r="S75" i="28"/>
  <c r="T75" i="28"/>
  <c r="S58" i="28"/>
  <c r="T58" i="28"/>
  <c r="T79" i="28"/>
  <c r="S79" i="28"/>
  <c r="DC30" i="26"/>
  <c r="DD30" i="26"/>
  <c r="DE30" i="26"/>
  <c r="DF30" i="26"/>
  <c r="DG30" i="26"/>
  <c r="DH30" i="26"/>
  <c r="DI30" i="26"/>
  <c r="DJ30" i="26"/>
  <c r="DK30" i="26"/>
  <c r="DL30" i="26"/>
  <c r="DM30" i="26"/>
  <c r="DN30" i="26"/>
  <c r="DO30" i="26"/>
  <c r="DP30" i="26"/>
  <c r="DQ30" i="26"/>
  <c r="DR30" i="26"/>
  <c r="DS30" i="26"/>
  <c r="DT30" i="26"/>
  <c r="DU30" i="26"/>
  <c r="DV30" i="26"/>
  <c r="DW30" i="26"/>
  <c r="DX30" i="26"/>
  <c r="DY30" i="26"/>
  <c r="DZ30" i="26"/>
  <c r="EA30" i="26"/>
  <c r="EB30" i="26"/>
  <c r="EC30" i="26"/>
  <c r="ED30" i="26"/>
  <c r="EE30" i="26"/>
  <c r="EF30" i="26"/>
  <c r="EG30" i="26"/>
  <c r="EH30" i="26"/>
  <c r="EI30" i="26"/>
  <c r="EJ30" i="26"/>
  <c r="EK30" i="26"/>
  <c r="EL30" i="26"/>
  <c r="EM30" i="26"/>
  <c r="EN30" i="26"/>
  <c r="EO30" i="26"/>
  <c r="EP30" i="26"/>
  <c r="EQ30" i="26"/>
  <c r="ER30" i="26"/>
  <c r="ES30" i="26"/>
  <c r="ET30" i="26"/>
  <c r="EU30" i="26"/>
  <c r="EV30" i="26"/>
  <c r="EW30" i="26"/>
  <c r="EX30" i="26"/>
  <c r="EY30" i="26"/>
  <c r="EZ30" i="26"/>
  <c r="FA30" i="26"/>
  <c r="FB30" i="26"/>
  <c r="FC30" i="26"/>
  <c r="FD30" i="26"/>
  <c r="FE30" i="26"/>
  <c r="FF30" i="26"/>
  <c r="FG30" i="26"/>
  <c r="FH30" i="26"/>
  <c r="FI30" i="26"/>
  <c r="FJ30" i="26"/>
  <c r="FK30" i="26"/>
  <c r="FL30" i="26"/>
  <c r="FM30" i="26"/>
  <c r="FN30" i="26"/>
  <c r="FO30" i="26"/>
  <c r="FP30" i="26"/>
  <c r="FQ30" i="26"/>
  <c r="FR30" i="26"/>
  <c r="FS30" i="26"/>
  <c r="FT30" i="26"/>
  <c r="FU30" i="26"/>
  <c r="FV30" i="26"/>
  <c r="FW30" i="26"/>
  <c r="FX30" i="26"/>
  <c r="FY30" i="26"/>
  <c r="FZ30" i="26"/>
  <c r="GA30" i="26"/>
  <c r="GB30" i="26"/>
  <c r="GC30" i="26"/>
  <c r="GD30" i="26"/>
  <c r="GE30" i="26"/>
  <c r="GF30" i="26"/>
  <c r="GG30" i="26"/>
  <c r="GH30" i="26"/>
  <c r="GI30" i="26"/>
  <c r="GJ30" i="26"/>
  <c r="GK30" i="26"/>
  <c r="GL30" i="26"/>
  <c r="GM30" i="26"/>
  <c r="GN30" i="26"/>
  <c r="GO30" i="26"/>
  <c r="GP30" i="26"/>
  <c r="GQ30" i="26"/>
  <c r="GR30" i="26"/>
  <c r="GS30" i="26"/>
  <c r="GT30" i="26"/>
  <c r="GU30" i="26"/>
  <c r="GV30" i="26"/>
  <c r="GW30" i="26"/>
  <c r="DB30" i="26"/>
  <c r="DB31" i="26"/>
  <c r="DC31" i="26"/>
  <c r="DD31" i="26"/>
  <c r="DE31" i="26"/>
  <c r="DF31" i="26"/>
  <c r="DG31" i="26"/>
  <c r="DH31" i="26"/>
  <c r="DI31" i="26"/>
  <c r="DJ31" i="26"/>
  <c r="DK31" i="26"/>
  <c r="DL31" i="26"/>
  <c r="DM31" i="26"/>
  <c r="DN31" i="26"/>
  <c r="DO31" i="26"/>
  <c r="DP31" i="26"/>
  <c r="DQ31" i="26"/>
  <c r="DR31" i="26"/>
  <c r="DS31" i="26"/>
  <c r="DT31" i="26"/>
  <c r="DU31" i="26"/>
  <c r="DV31" i="26"/>
  <c r="DW31" i="26"/>
  <c r="DX31" i="26"/>
  <c r="DY31" i="26"/>
  <c r="DZ31" i="26"/>
  <c r="EA31" i="26"/>
  <c r="EB31" i="26"/>
  <c r="EC31" i="26"/>
  <c r="ED31" i="26"/>
  <c r="EE31" i="26"/>
  <c r="EF31" i="26"/>
  <c r="EG31" i="26"/>
  <c r="EH31" i="26"/>
  <c r="EI31" i="26"/>
  <c r="EJ31" i="26"/>
  <c r="EK31" i="26"/>
  <c r="EL31" i="26"/>
  <c r="EM31" i="26"/>
  <c r="EN31" i="26"/>
  <c r="EO31" i="26"/>
  <c r="EP31" i="26"/>
  <c r="EQ31" i="26"/>
  <c r="ER31" i="26"/>
  <c r="ES31" i="26"/>
  <c r="ET31" i="26"/>
  <c r="EU31" i="26"/>
  <c r="EV31" i="26"/>
  <c r="EW31" i="26"/>
  <c r="EX31" i="26"/>
  <c r="EY31" i="26"/>
  <c r="EZ31" i="26"/>
  <c r="FA31" i="26"/>
  <c r="FB31" i="26"/>
  <c r="FC31" i="26"/>
  <c r="FD31" i="26"/>
  <c r="FE31" i="26"/>
  <c r="FF31" i="26"/>
  <c r="FG31" i="26"/>
  <c r="FH31" i="26"/>
  <c r="FI31" i="26"/>
  <c r="FJ31" i="26"/>
  <c r="FK31" i="26"/>
  <c r="FL31" i="26"/>
  <c r="FM31" i="26"/>
  <c r="FN31" i="26"/>
  <c r="FO31" i="26"/>
  <c r="FP31" i="26"/>
  <c r="FQ31" i="26"/>
  <c r="FR31" i="26"/>
  <c r="FS31" i="26"/>
  <c r="FT31" i="26"/>
  <c r="FU31" i="26"/>
  <c r="FV31" i="26"/>
  <c r="FW31" i="26"/>
  <c r="FX31" i="26"/>
  <c r="FY31" i="26"/>
  <c r="FZ31" i="26"/>
  <c r="GA31" i="26"/>
  <c r="GB31" i="26"/>
  <c r="GC31" i="26"/>
  <c r="GD31" i="26"/>
  <c r="GE31" i="26"/>
  <c r="GF31" i="26"/>
  <c r="GG31" i="26"/>
  <c r="GH31" i="26"/>
  <c r="GI31" i="26"/>
  <c r="GJ31" i="26"/>
  <c r="GK31" i="26"/>
  <c r="GL31" i="26"/>
  <c r="GM31" i="26"/>
  <c r="GN31" i="26"/>
  <c r="GO31" i="26"/>
  <c r="GP31" i="26"/>
  <c r="GQ31" i="26"/>
  <c r="GR31" i="26"/>
  <c r="GS31" i="26"/>
  <c r="GT31" i="26"/>
  <c r="GU31" i="26"/>
  <c r="GV31" i="26"/>
  <c r="GW31" i="26"/>
  <c r="DB19" i="26"/>
  <c r="DC19" i="26"/>
  <c r="DD19" i="26"/>
  <c r="DE19" i="26"/>
  <c r="DF19" i="26"/>
  <c r="DG19" i="26"/>
  <c r="DH19" i="26"/>
  <c r="DI19" i="26"/>
  <c r="DJ19" i="26"/>
  <c r="DK19" i="26"/>
  <c r="DL19" i="26"/>
  <c r="DM19" i="26"/>
  <c r="DN19" i="26"/>
  <c r="DO19" i="26"/>
  <c r="DP19" i="26"/>
  <c r="DQ19" i="26"/>
  <c r="DR19" i="26"/>
  <c r="DS19" i="26"/>
  <c r="DT19" i="26"/>
  <c r="DU19" i="26"/>
  <c r="DV19" i="26"/>
  <c r="DW19" i="26"/>
  <c r="DX19" i="26"/>
  <c r="DY19" i="26"/>
  <c r="DZ19" i="26"/>
  <c r="EA19" i="26"/>
  <c r="EB19" i="26"/>
  <c r="EC19" i="26"/>
  <c r="ED19" i="26"/>
  <c r="EE19" i="26"/>
  <c r="EF19" i="26"/>
  <c r="EG19" i="26"/>
  <c r="EH19" i="26"/>
  <c r="EI19" i="26"/>
  <c r="EJ19" i="26"/>
  <c r="EK19" i="26"/>
  <c r="EL19" i="26"/>
  <c r="EM19" i="26"/>
  <c r="EN19" i="26"/>
  <c r="EO19" i="26"/>
  <c r="EP19" i="26"/>
  <c r="EQ19" i="26"/>
  <c r="ER19" i="26"/>
  <c r="ES19" i="26"/>
  <c r="ET19" i="26"/>
  <c r="EU19" i="26"/>
  <c r="EV19" i="26"/>
  <c r="EW19" i="26"/>
  <c r="EX19" i="26"/>
  <c r="EY19" i="26"/>
  <c r="EZ19" i="26"/>
  <c r="FA19" i="26"/>
  <c r="FB19" i="26"/>
  <c r="FC19" i="26"/>
  <c r="FD19" i="26"/>
  <c r="FE19" i="26"/>
  <c r="FF19" i="26"/>
  <c r="FG19" i="26"/>
  <c r="FH19" i="26"/>
  <c r="FI19" i="26"/>
  <c r="FJ19" i="26"/>
  <c r="FK19" i="26"/>
  <c r="FL19" i="26"/>
  <c r="FM19" i="26"/>
  <c r="FN19" i="26"/>
  <c r="FO19" i="26"/>
  <c r="FP19" i="26"/>
  <c r="FQ19" i="26"/>
  <c r="FR19" i="26"/>
  <c r="FS19" i="26"/>
  <c r="FT19" i="26"/>
  <c r="FU19" i="26"/>
  <c r="FV19" i="26"/>
  <c r="FW19" i="26"/>
  <c r="FX19" i="26"/>
  <c r="FY19" i="26"/>
  <c r="FZ19" i="26"/>
  <c r="GA19" i="26"/>
  <c r="GB19" i="26"/>
  <c r="GC19" i="26"/>
  <c r="GD19" i="26"/>
  <c r="GE19" i="26"/>
  <c r="GF19" i="26"/>
  <c r="GG19" i="26"/>
  <c r="GH19" i="26"/>
  <c r="GI19" i="26"/>
  <c r="GJ19" i="26"/>
  <c r="GK19" i="26"/>
  <c r="GL19" i="26"/>
  <c r="GM19" i="26"/>
  <c r="GN19" i="26"/>
  <c r="GO19" i="26"/>
  <c r="GP19" i="26"/>
  <c r="GQ19" i="26"/>
  <c r="GR19" i="26"/>
  <c r="GS19" i="26"/>
  <c r="GT19" i="26"/>
  <c r="GU19" i="26"/>
  <c r="GV19" i="26"/>
  <c r="GW19" i="26"/>
  <c r="P22" i="38"/>
  <c r="L22" i="38"/>
  <c r="M22" i="38"/>
  <c r="L7" i="38"/>
  <c r="P21" i="38"/>
  <c r="S62" i="28"/>
  <c r="T62" i="28"/>
  <c r="S59" i="28"/>
  <c r="T59" i="28"/>
  <c r="T78" i="28"/>
  <c r="S78" i="28"/>
  <c r="T49" i="28"/>
  <c r="S49" i="28"/>
  <c r="N12" i="38"/>
  <c r="FI48" i="26"/>
  <c r="FJ48" i="26"/>
  <c r="FK48" i="26"/>
  <c r="FL48" i="26"/>
  <c r="FM48" i="26"/>
  <c r="FN48" i="26"/>
  <c r="FO48" i="26"/>
  <c r="FP48" i="26"/>
  <c r="FQ48" i="26"/>
  <c r="FR48" i="26"/>
  <c r="FS48" i="26"/>
  <c r="FT48" i="26"/>
  <c r="FU48" i="26"/>
  <c r="FV48" i="26"/>
  <c r="FW48" i="26"/>
  <c r="FX48" i="26"/>
  <c r="FY48" i="26"/>
  <c r="FZ48" i="26"/>
  <c r="GA48" i="26"/>
  <c r="GB48" i="26"/>
  <c r="GC48" i="26"/>
  <c r="GD48" i="26"/>
  <c r="GE48" i="26"/>
  <c r="GF48" i="26"/>
  <c r="GG48" i="26"/>
  <c r="GH48" i="26"/>
  <c r="GI48" i="26"/>
  <c r="GJ48" i="26"/>
  <c r="GK48" i="26"/>
  <c r="GL48" i="26"/>
  <c r="GM48" i="26"/>
  <c r="GN48" i="26"/>
  <c r="GO48" i="26"/>
  <c r="GP48" i="26"/>
  <c r="GQ48" i="26"/>
  <c r="GR48" i="26"/>
  <c r="GS48" i="26"/>
  <c r="GT48" i="26"/>
  <c r="GU48" i="26"/>
  <c r="GV48" i="26"/>
  <c r="GW48" i="26"/>
  <c r="DB32" i="26"/>
  <c r="DC32" i="26"/>
  <c r="DD32" i="26"/>
  <c r="DE32" i="26"/>
  <c r="DF32" i="26"/>
  <c r="DG32" i="26"/>
  <c r="DH32" i="26"/>
  <c r="DI32" i="26"/>
  <c r="DJ32" i="26"/>
  <c r="DK32" i="26"/>
  <c r="DL32" i="26"/>
  <c r="DM32" i="26"/>
  <c r="DN32" i="26"/>
  <c r="DO32" i="26"/>
  <c r="DP32" i="26"/>
  <c r="DQ32" i="26"/>
  <c r="DR32" i="26"/>
  <c r="DS32" i="26"/>
  <c r="DT32" i="26"/>
  <c r="DU32" i="26"/>
  <c r="DV32" i="26"/>
  <c r="DW32" i="26"/>
  <c r="DX32" i="26"/>
  <c r="DY32" i="26"/>
  <c r="DZ32" i="26"/>
  <c r="EA32" i="26"/>
  <c r="EB32" i="26"/>
  <c r="EC32" i="26"/>
  <c r="ED32" i="26"/>
  <c r="EE32" i="26"/>
  <c r="EF32" i="26"/>
  <c r="EG32" i="26"/>
  <c r="EH32" i="26"/>
  <c r="EI32" i="26"/>
  <c r="EJ32" i="26"/>
  <c r="EK32" i="26"/>
  <c r="EL32" i="26"/>
  <c r="EM32" i="26"/>
  <c r="EN32" i="26"/>
  <c r="EO32" i="26"/>
  <c r="EP32" i="26"/>
  <c r="EQ32" i="26"/>
  <c r="ER32" i="26"/>
  <c r="ES32" i="26"/>
  <c r="ET32" i="26"/>
  <c r="EU32" i="26"/>
  <c r="EV32" i="26"/>
  <c r="EW32" i="26"/>
  <c r="EX32" i="26"/>
  <c r="EY32" i="26"/>
  <c r="EZ32" i="26"/>
  <c r="FA32" i="26"/>
  <c r="FB32" i="26"/>
  <c r="FC32" i="26"/>
  <c r="FD32" i="26"/>
  <c r="FE32" i="26"/>
  <c r="FF32" i="26"/>
  <c r="FG32" i="26"/>
  <c r="FH32" i="26"/>
  <c r="FI32" i="26"/>
  <c r="FJ32" i="26"/>
  <c r="FK32" i="26"/>
  <c r="FL32" i="26"/>
  <c r="FM32" i="26"/>
  <c r="FN32" i="26"/>
  <c r="FO32" i="26"/>
  <c r="FP32" i="26"/>
  <c r="FQ32" i="26"/>
  <c r="FR32" i="26"/>
  <c r="FS32" i="26"/>
  <c r="FT32" i="26"/>
  <c r="FU32" i="26"/>
  <c r="FV32" i="26"/>
  <c r="FW32" i="26"/>
  <c r="FX32" i="26"/>
  <c r="FY32" i="26"/>
  <c r="FZ32" i="26"/>
  <c r="GA32" i="26"/>
  <c r="GB32" i="26"/>
  <c r="GC32" i="26"/>
  <c r="GD32" i="26"/>
  <c r="GE32" i="26"/>
  <c r="GF32" i="26"/>
  <c r="GG32" i="26"/>
  <c r="GH32" i="26"/>
  <c r="GI32" i="26"/>
  <c r="GJ32" i="26"/>
  <c r="GK32" i="26"/>
  <c r="GL32" i="26"/>
  <c r="GM32" i="26"/>
  <c r="GN32" i="26"/>
  <c r="GO32" i="26"/>
  <c r="GP32" i="26"/>
  <c r="GQ32" i="26"/>
  <c r="GR32" i="26"/>
  <c r="GS32" i="26"/>
  <c r="GT32" i="26"/>
  <c r="GU32" i="26"/>
  <c r="GV32" i="26"/>
  <c r="GW32" i="26"/>
  <c r="DC21" i="26"/>
  <c r="DD21" i="26"/>
  <c r="DE21" i="26"/>
  <c r="DF21" i="26"/>
  <c r="DG21" i="26"/>
  <c r="DH21" i="26"/>
  <c r="DI21" i="26"/>
  <c r="DJ21" i="26"/>
  <c r="DK21" i="26"/>
  <c r="DL21" i="26"/>
  <c r="DM21" i="26"/>
  <c r="DN21" i="26"/>
  <c r="DO21" i="26"/>
  <c r="DP21" i="26"/>
  <c r="DQ21" i="26"/>
  <c r="DR21" i="26"/>
  <c r="DS21" i="26"/>
  <c r="DT21" i="26"/>
  <c r="DU21" i="26"/>
  <c r="DV21" i="26"/>
  <c r="DW21" i="26"/>
  <c r="DX21" i="26"/>
  <c r="DY21" i="26"/>
  <c r="DZ21" i="26"/>
  <c r="EA21" i="26"/>
  <c r="EB21" i="26"/>
  <c r="EC21" i="26"/>
  <c r="ED21" i="26"/>
  <c r="EE21" i="26"/>
  <c r="EF21" i="26"/>
  <c r="EG21" i="26"/>
  <c r="EH21" i="26"/>
  <c r="EI21" i="26"/>
  <c r="EJ21" i="26"/>
  <c r="EK21" i="26"/>
  <c r="EL21" i="26"/>
  <c r="EM21" i="26"/>
  <c r="EN21" i="26"/>
  <c r="EO21" i="26"/>
  <c r="EP21" i="26"/>
  <c r="EQ21" i="26"/>
  <c r="ER21" i="26"/>
  <c r="ES21" i="26"/>
  <c r="ET21" i="26"/>
  <c r="EU21" i="26"/>
  <c r="EV21" i="26"/>
  <c r="EW21" i="26"/>
  <c r="EX21" i="26"/>
  <c r="EY21" i="26"/>
  <c r="EZ21" i="26"/>
  <c r="FA21" i="26"/>
  <c r="FB21" i="26"/>
  <c r="FC21" i="26"/>
  <c r="FD21" i="26"/>
  <c r="FE21" i="26"/>
  <c r="FF21" i="26"/>
  <c r="FG21" i="26"/>
  <c r="FH21" i="26"/>
  <c r="FI21" i="26"/>
  <c r="FJ21" i="26"/>
  <c r="FK21" i="26"/>
  <c r="FL21" i="26"/>
  <c r="FM21" i="26"/>
  <c r="FN21" i="26"/>
  <c r="FO21" i="26"/>
  <c r="FP21" i="26"/>
  <c r="FQ21" i="26"/>
  <c r="FR21" i="26"/>
  <c r="FS21" i="26"/>
  <c r="FT21" i="26"/>
  <c r="FU21" i="26"/>
  <c r="FV21" i="26"/>
  <c r="FW21" i="26"/>
  <c r="FX21" i="26"/>
  <c r="FY21" i="26"/>
  <c r="FZ21" i="26"/>
  <c r="GA21" i="26"/>
  <c r="GB21" i="26"/>
  <c r="GC21" i="26"/>
  <c r="GD21" i="26"/>
  <c r="GE21" i="26"/>
  <c r="GF21" i="26"/>
  <c r="GG21" i="26"/>
  <c r="GH21" i="26"/>
  <c r="GI21" i="26"/>
  <c r="GJ21" i="26"/>
  <c r="GK21" i="26"/>
  <c r="GL21" i="26"/>
  <c r="GM21" i="26"/>
  <c r="GN21" i="26"/>
  <c r="GO21" i="26"/>
  <c r="GP21" i="26"/>
  <c r="GQ21" i="26"/>
  <c r="GR21" i="26"/>
  <c r="GS21" i="26"/>
  <c r="GT21" i="26"/>
  <c r="GU21" i="26"/>
  <c r="GV21" i="26"/>
  <c r="GW21" i="26"/>
  <c r="DB21" i="26"/>
  <c r="T68" i="28"/>
  <c r="S68" i="28"/>
  <c r="N11" i="38"/>
  <c r="T76" i="28"/>
  <c r="S76" i="28"/>
  <c r="S67" i="28"/>
  <c r="T67" i="28"/>
  <c r="S51" i="28"/>
  <c r="T51" i="28"/>
  <c r="L8" i="38"/>
  <c r="DB26" i="26"/>
  <c r="DC26" i="26"/>
  <c r="DD26" i="26"/>
  <c r="DE26" i="26"/>
  <c r="DF26" i="26"/>
  <c r="DG26" i="26"/>
  <c r="DH26" i="26"/>
  <c r="DI26" i="26"/>
  <c r="DJ26" i="26"/>
  <c r="DK26" i="26"/>
  <c r="DL26" i="26"/>
  <c r="DM26" i="26"/>
  <c r="DN26" i="26"/>
  <c r="DO26" i="26"/>
  <c r="DP26" i="26"/>
  <c r="DQ26" i="26"/>
  <c r="DR26" i="26"/>
  <c r="DS26" i="26"/>
  <c r="DT26" i="26"/>
  <c r="DU26" i="26"/>
  <c r="DV26" i="26"/>
  <c r="DW26" i="26"/>
  <c r="DX26" i="26"/>
  <c r="DY26" i="26"/>
  <c r="DZ26" i="26"/>
  <c r="EA26" i="26"/>
  <c r="EB26" i="26"/>
  <c r="EC26" i="26"/>
  <c r="ED26" i="26"/>
  <c r="EE26" i="26"/>
  <c r="EF26" i="26"/>
  <c r="EG26" i="26"/>
  <c r="EH26" i="26"/>
  <c r="EI26" i="26"/>
  <c r="EJ26" i="26"/>
  <c r="EK26" i="26"/>
  <c r="EL26" i="26"/>
  <c r="EM26" i="26"/>
  <c r="EN26" i="26"/>
  <c r="EO26" i="26"/>
  <c r="EP26" i="26"/>
  <c r="EQ26" i="26"/>
  <c r="ER26" i="26"/>
  <c r="ES26" i="26"/>
  <c r="ET26" i="26"/>
  <c r="EU26" i="26"/>
  <c r="EV26" i="26"/>
  <c r="EW26" i="26"/>
  <c r="EX26" i="26"/>
  <c r="EY26" i="26"/>
  <c r="EZ26" i="26"/>
  <c r="FA26" i="26"/>
  <c r="FB26" i="26"/>
  <c r="FC26" i="26"/>
  <c r="FD26" i="26"/>
  <c r="FE26" i="26"/>
  <c r="FF26" i="26"/>
  <c r="FG26" i="26"/>
  <c r="FH26" i="26"/>
  <c r="FI26" i="26"/>
  <c r="FJ26" i="26"/>
  <c r="FK26" i="26"/>
  <c r="FL26" i="26"/>
  <c r="FM26" i="26"/>
  <c r="FN26" i="26"/>
  <c r="FO26" i="26"/>
  <c r="FP26" i="26"/>
  <c r="FQ26" i="26"/>
  <c r="FR26" i="26"/>
  <c r="FS26" i="26"/>
  <c r="FT26" i="26"/>
  <c r="FU26" i="26"/>
  <c r="FV26" i="26"/>
  <c r="FW26" i="26"/>
  <c r="FX26" i="26"/>
  <c r="FY26" i="26"/>
  <c r="FZ26" i="26"/>
  <c r="GA26" i="26"/>
  <c r="GB26" i="26"/>
  <c r="GC26" i="26"/>
  <c r="GD26" i="26"/>
  <c r="GE26" i="26"/>
  <c r="GF26" i="26"/>
  <c r="GG26" i="26"/>
  <c r="GH26" i="26"/>
  <c r="GI26" i="26"/>
  <c r="GJ26" i="26"/>
  <c r="GK26" i="26"/>
  <c r="GL26" i="26"/>
  <c r="GM26" i="26"/>
  <c r="GN26" i="26"/>
  <c r="GO26" i="26"/>
  <c r="GP26" i="26"/>
  <c r="GQ26" i="26"/>
  <c r="GR26" i="26"/>
  <c r="GS26" i="26"/>
  <c r="GT26" i="26"/>
  <c r="GU26" i="26"/>
  <c r="GV26" i="26"/>
  <c r="GW26" i="26"/>
  <c r="DC29" i="26"/>
  <c r="DD29" i="26"/>
  <c r="DE29" i="26"/>
  <c r="DF29" i="26"/>
  <c r="DG29" i="26"/>
  <c r="DH29" i="26"/>
  <c r="DI29" i="26"/>
  <c r="DJ29" i="26"/>
  <c r="DK29" i="26"/>
  <c r="DL29" i="26"/>
  <c r="DM29" i="26"/>
  <c r="DN29" i="26"/>
  <c r="DO29" i="26"/>
  <c r="DP29" i="26"/>
  <c r="DQ29" i="26"/>
  <c r="DR29" i="26"/>
  <c r="DS29" i="26"/>
  <c r="DT29" i="26"/>
  <c r="DU29" i="26"/>
  <c r="DV29" i="26"/>
  <c r="DW29" i="26"/>
  <c r="DX29" i="26"/>
  <c r="DY29" i="26"/>
  <c r="DZ29" i="26"/>
  <c r="EA29" i="26"/>
  <c r="EB29" i="26"/>
  <c r="EC29" i="26"/>
  <c r="ED29" i="26"/>
  <c r="EE29" i="26"/>
  <c r="EF29" i="26"/>
  <c r="EG29" i="26"/>
  <c r="EH29" i="26"/>
  <c r="EI29" i="26"/>
  <c r="EJ29" i="26"/>
  <c r="EK29" i="26"/>
  <c r="EL29" i="26"/>
  <c r="EM29" i="26"/>
  <c r="EN29" i="26"/>
  <c r="EO29" i="26"/>
  <c r="EP29" i="26"/>
  <c r="EQ29" i="26"/>
  <c r="ER29" i="26"/>
  <c r="ES29" i="26"/>
  <c r="ET29" i="26"/>
  <c r="EU29" i="26"/>
  <c r="EV29" i="26"/>
  <c r="EW29" i="26"/>
  <c r="EX29" i="26"/>
  <c r="EY29" i="26"/>
  <c r="EZ29" i="26"/>
  <c r="FA29" i="26"/>
  <c r="FB29" i="26"/>
  <c r="FC29" i="26"/>
  <c r="FD29" i="26"/>
  <c r="FE29" i="26"/>
  <c r="FF29" i="26"/>
  <c r="FG29" i="26"/>
  <c r="FH29" i="26"/>
  <c r="FI29" i="26"/>
  <c r="FJ29" i="26"/>
  <c r="FK29" i="26"/>
  <c r="FL29" i="26"/>
  <c r="FM29" i="26"/>
  <c r="FN29" i="26"/>
  <c r="FO29" i="26"/>
  <c r="FP29" i="26"/>
  <c r="FQ29" i="26"/>
  <c r="FR29" i="26"/>
  <c r="FS29" i="26"/>
  <c r="FT29" i="26"/>
  <c r="FU29" i="26"/>
  <c r="FV29" i="26"/>
  <c r="FW29" i="26"/>
  <c r="FX29" i="26"/>
  <c r="FY29" i="26"/>
  <c r="FZ29" i="26"/>
  <c r="GA29" i="26"/>
  <c r="GB29" i="26"/>
  <c r="GC29" i="26"/>
  <c r="GD29" i="26"/>
  <c r="GE29" i="26"/>
  <c r="GF29" i="26"/>
  <c r="GG29" i="26"/>
  <c r="GH29" i="26"/>
  <c r="GI29" i="26"/>
  <c r="GJ29" i="26"/>
  <c r="GK29" i="26"/>
  <c r="GL29" i="26"/>
  <c r="GM29" i="26"/>
  <c r="GN29" i="26"/>
  <c r="GO29" i="26"/>
  <c r="GP29" i="26"/>
  <c r="GQ29" i="26"/>
  <c r="GR29" i="26"/>
  <c r="GS29" i="26"/>
  <c r="GT29" i="26"/>
  <c r="GU29" i="26"/>
  <c r="GV29" i="26"/>
  <c r="GW29" i="26"/>
  <c r="DB29" i="26"/>
  <c r="CM7" i="40"/>
  <c r="L17" i="38"/>
  <c r="M17" i="38"/>
  <c r="T61" i="28"/>
  <c r="S61" i="28"/>
  <c r="T55" i="28"/>
  <c r="S55" i="28"/>
  <c r="T52" i="28"/>
  <c r="S52" i="28"/>
  <c r="AR96" i="26"/>
  <c r="CS96" i="26"/>
  <c r="AG96" i="26"/>
  <c r="CG96" i="26"/>
  <c r="CT95" i="26"/>
  <c r="AD95" i="26"/>
  <c r="BM94" i="26"/>
  <c r="S96" i="26"/>
  <c r="AS95" i="26"/>
  <c r="AX96" i="26"/>
  <c r="BP95" i="26"/>
  <c r="CY94" i="26"/>
  <c r="AM94" i="26"/>
  <c r="BV93" i="26"/>
  <c r="J93" i="26"/>
  <c r="BF96" i="26"/>
  <c r="BV95" i="26"/>
  <c r="J95" i="26"/>
  <c r="BZ96" i="26"/>
  <c r="CM95" i="26"/>
  <c r="Y95" i="26"/>
  <c r="BH94" i="26"/>
  <c r="CQ93" i="26"/>
  <c r="AE93" i="26"/>
  <c r="BL96" i="26"/>
  <c r="CE94" i="26"/>
  <c r="CM93" i="26"/>
  <c r="E93" i="26"/>
  <c r="AH92" i="26"/>
  <c r="BQ91" i="26"/>
  <c r="E91" i="26"/>
  <c r="AN90" i="26"/>
  <c r="AA96" i="26"/>
  <c r="BL94" i="26"/>
  <c r="BY93" i="26"/>
  <c r="CM92" i="26"/>
  <c r="X92" i="26"/>
  <c r="BG91" i="26"/>
  <c r="CP90" i="26"/>
  <c r="AD90" i="26"/>
  <c r="BM89" i="26"/>
  <c r="CV88" i="26"/>
  <c r="AJ88" i="26"/>
  <c r="BS87" i="26"/>
  <c r="H95" i="26"/>
  <c r="H94" i="26"/>
  <c r="U93" i="26"/>
  <c r="AT92" i="26"/>
  <c r="CF96" i="26"/>
  <c r="T96" i="26"/>
  <c r="BU96" i="26"/>
  <c r="I96" i="26"/>
  <c r="BA96" i="26"/>
  <c r="BR95" i="26"/>
  <c r="F95" i="26"/>
  <c r="BT96" i="26"/>
  <c r="CH95" i="26"/>
  <c r="CY96" i="26"/>
  <c r="R96" i="26"/>
  <c r="AR95" i="26"/>
  <c r="CA94" i="26"/>
  <c r="O94" i="26"/>
  <c r="AX93" i="26"/>
  <c r="CG92" i="26"/>
  <c r="Z96" i="26"/>
  <c r="AX95" i="26"/>
  <c r="CG94" i="26"/>
  <c r="AT96" i="26"/>
  <c r="BM95" i="26"/>
  <c r="CV94" i="26"/>
  <c r="AJ94" i="26"/>
  <c r="BS93" i="26"/>
  <c r="G93" i="26"/>
  <c r="CA95" i="26"/>
  <c r="AS94" i="26"/>
  <c r="BG93" i="26"/>
  <c r="BV92" i="26"/>
  <c r="J92" i="26"/>
  <c r="AS91" i="26"/>
  <c r="CB90" i="26"/>
  <c r="P90" i="26"/>
  <c r="AY95" i="26"/>
  <c r="AF94" i="26"/>
  <c r="AS93" i="26"/>
  <c r="BL92" i="26"/>
  <c r="CU91" i="26"/>
  <c r="AI91" i="26"/>
  <c r="BR90" i="26"/>
  <c r="F90" i="26"/>
  <c r="AO89" i="26"/>
  <c r="BX88" i="26"/>
  <c r="L88" i="26"/>
  <c r="V96" i="26"/>
  <c r="BI94" i="26"/>
  <c r="BW93" i="26"/>
  <c r="CJ92" i="26"/>
  <c r="V92" i="26"/>
  <c r="BE91" i="26"/>
  <c r="CN90" i="26"/>
  <c r="AB90" i="26"/>
  <c r="BK89" i="26"/>
  <c r="CT88" i="26"/>
  <c r="AH88" i="26"/>
  <c r="BQ87" i="26"/>
  <c r="AY94" i="26"/>
  <c r="N93" i="26"/>
  <c r="CX91" i="26"/>
  <c r="CT90" i="26"/>
  <c r="CP89" i="26"/>
  <c r="BN94" i="26"/>
  <c r="AB93" i="26"/>
  <c r="L92" i="26"/>
  <c r="H91" i="26"/>
  <c r="E90" i="26"/>
  <c r="R89" i="26"/>
  <c r="AE88" i="26"/>
  <c r="AX87" i="26"/>
  <c r="CG86" i="26"/>
  <c r="U86" i="26"/>
  <c r="BD85" i="26"/>
  <c r="CM84" i="26"/>
  <c r="AA84" i="26"/>
  <c r="BJ83" i="26"/>
  <c r="CS82" i="26"/>
  <c r="AG82" i="26"/>
  <c r="BP81" i="26"/>
  <c r="CY80" i="26"/>
  <c r="CB95" i="26"/>
  <c r="CO93" i="26"/>
  <c r="BI92" i="26"/>
  <c r="BF91" i="26"/>
  <c r="BC90" i="26"/>
  <c r="BG89" i="26"/>
  <c r="BT88" i="26"/>
  <c r="CH87" i="26"/>
  <c r="Q87" i="26"/>
  <c r="BP96" i="26"/>
  <c r="CY95" i="26"/>
  <c r="BE96" i="26"/>
  <c r="CN95" i="26"/>
  <c r="AE96" i="26"/>
  <c r="BB95" i="26"/>
  <c r="CK94" i="26"/>
  <c r="AY96" i="26"/>
  <c r="BQ95" i="26"/>
  <c r="CD96" i="26"/>
  <c r="CR95" i="26"/>
  <c r="AB95" i="26"/>
  <c r="BK94" i="26"/>
  <c r="CT93" i="26"/>
  <c r="AH93" i="26"/>
  <c r="CL96" i="26"/>
  <c r="E96" i="26"/>
  <c r="AH95" i="26"/>
  <c r="BQ94" i="26"/>
  <c r="X96" i="26"/>
  <c r="AW95" i="26"/>
  <c r="CF94" i="26"/>
  <c r="T94" i="26"/>
  <c r="BC93" i="26"/>
  <c r="CL92" i="26"/>
  <c r="AI95" i="26"/>
  <c r="X94" i="26"/>
  <c r="AK93" i="26"/>
  <c r="BF92" i="26"/>
  <c r="CO91" i="26"/>
  <c r="AC91" i="26"/>
  <c r="BL90" i="26"/>
  <c r="CU89" i="26"/>
  <c r="M95" i="26"/>
  <c r="J94" i="26"/>
  <c r="X93" i="26"/>
  <c r="AV92" i="26"/>
  <c r="CE91" i="26"/>
  <c r="S91" i="26"/>
  <c r="BB90" i="26"/>
  <c r="CK89" i="26"/>
  <c r="Y89" i="26"/>
  <c r="BH88" i="26"/>
  <c r="CQ87" i="26"/>
  <c r="BO95" i="26"/>
  <c r="AN94" i="26"/>
  <c r="BA93" i="26"/>
  <c r="BR92" i="26"/>
  <c r="AZ96" i="26"/>
  <c r="CI95" i="26"/>
  <c r="AO96" i="26"/>
  <c r="CQ96" i="26"/>
  <c r="J96" i="26"/>
  <c r="AL95" i="26"/>
  <c r="BU94" i="26"/>
  <c r="AD96" i="26"/>
  <c r="BA95" i="26"/>
  <c r="BI96" i="26"/>
  <c r="BX95" i="26"/>
  <c r="L95" i="26"/>
  <c r="AU94" i="26"/>
  <c r="CD93" i="26"/>
  <c r="R93" i="26"/>
  <c r="BQ96" i="26"/>
  <c r="CD95" i="26"/>
  <c r="R95" i="26"/>
  <c r="CJ96" i="26"/>
  <c r="CX95" i="26"/>
  <c r="AG95" i="26"/>
  <c r="BP94" i="26"/>
  <c r="CY93" i="26"/>
  <c r="AM93" i="26"/>
  <c r="CM96" i="26"/>
  <c r="CU94" i="26"/>
  <c r="CW93" i="26"/>
  <c r="P93" i="26"/>
  <c r="AP92" i="26"/>
  <c r="BY91" i="26"/>
  <c r="M91" i="26"/>
  <c r="AV90" i="26"/>
  <c r="BC96" i="26"/>
  <c r="CB94" i="26"/>
  <c r="CJ93" i="26"/>
  <c r="CX92" i="26"/>
  <c r="AF92" i="26"/>
  <c r="BO91" i="26"/>
  <c r="CX90" i="26"/>
  <c r="AL90" i="26"/>
  <c r="BU89" i="26"/>
  <c r="I89" i="26"/>
  <c r="AR88" i="26"/>
  <c r="CA87" i="26"/>
  <c r="X95" i="26"/>
  <c r="R94" i="26"/>
  <c r="AF93" i="26"/>
  <c r="BB92" i="26"/>
  <c r="CK91" i="26"/>
  <c r="Y91" i="26"/>
  <c r="BH90" i="26"/>
  <c r="CQ89" i="26"/>
  <c r="AE89" i="26"/>
  <c r="BN88" i="26"/>
  <c r="CW87" i="26"/>
  <c r="BG95" i="26"/>
  <c r="CE93" i="26"/>
  <c r="BA92" i="26"/>
  <c r="AX91" i="26"/>
  <c r="AU90" i="26"/>
  <c r="CE95" i="26"/>
  <c r="CP93" i="26"/>
  <c r="BK92" i="26"/>
  <c r="BH91" i="26"/>
  <c r="BE90" i="26"/>
  <c r="BH89" i="26"/>
  <c r="BU88" i="26"/>
  <c r="CJ87" i="26"/>
  <c r="R87" i="26"/>
  <c r="BA86" i="26"/>
  <c r="CJ85" i="26"/>
  <c r="X85" i="26"/>
  <c r="BG84" i="26"/>
  <c r="CP83" i="26"/>
  <c r="AD83" i="26"/>
  <c r="BM82" i="26"/>
  <c r="CV81" i="26"/>
  <c r="AJ81" i="26"/>
  <c r="BS80" i="26"/>
  <c r="BJ94" i="26"/>
  <c r="Y93" i="26"/>
  <c r="K92" i="26"/>
  <c r="G91" i="26"/>
  <c r="CX89" i="26"/>
  <c r="P89" i="26"/>
  <c r="AD88" i="26"/>
  <c r="AW87" i="26"/>
  <c r="L96" i="26"/>
  <c r="CV95" i="26"/>
  <c r="BJ95" i="26"/>
  <c r="BJ96" i="26"/>
  <c r="CO96" i="26"/>
  <c r="AJ95" i="26"/>
  <c r="G94" i="26"/>
  <c r="CW96" i="26"/>
  <c r="AP95" i="26"/>
  <c r="AI96" i="26"/>
  <c r="CN94" i="26"/>
  <c r="BK93" i="26"/>
  <c r="BD95" i="26"/>
  <c r="AV93" i="26"/>
  <c r="CW91" i="26"/>
  <c r="BT90" i="26"/>
  <c r="AE95" i="26"/>
  <c r="AI93" i="26"/>
  <c r="CM91" i="26"/>
  <c r="BJ90" i="26"/>
  <c r="AG89" i="26"/>
  <c r="CY87" i="26"/>
  <c r="AX94" i="26"/>
  <c r="BZ92" i="26"/>
  <c r="BU91" i="26"/>
  <c r="CF90" i="26"/>
  <c r="CY89" i="26"/>
  <c r="O89" i="26"/>
  <c r="Z88" i="26"/>
  <c r="CP95" i="26"/>
  <c r="AW93" i="26"/>
  <c r="CJ91" i="26"/>
  <c r="BG90" i="26"/>
  <c r="S95" i="26"/>
  <c r="I93" i="26"/>
  <c r="BT91" i="26"/>
  <c r="AE90" i="26"/>
  <c r="F89" i="26"/>
  <c r="CT87" i="26"/>
  <c r="CW86" i="26"/>
  <c r="M86" i="26"/>
  <c r="AF85" i="26"/>
  <c r="AQ84" i="26"/>
  <c r="BB83" i="26"/>
  <c r="BU82" i="26"/>
  <c r="CF81" i="26"/>
  <c r="CQ80" i="26"/>
  <c r="CJ94" i="26"/>
  <c r="CK92" i="26"/>
  <c r="AT91" i="26"/>
  <c r="Q90" i="26"/>
  <c r="CP88" i="26"/>
  <c r="BW87" i="26"/>
  <c r="CN86" i="26"/>
  <c r="AB86" i="26"/>
  <c r="BK85" i="26"/>
  <c r="CT84" i="26"/>
  <c r="AH84" i="26"/>
  <c r="BQ83" i="26"/>
  <c r="E83" i="26"/>
  <c r="AN82" i="26"/>
  <c r="BW81" i="26"/>
  <c r="K81" i="26"/>
  <c r="AT80" i="26"/>
  <c r="P96" i="26"/>
  <c r="I94" i="26"/>
  <c r="BU92" i="26"/>
  <c r="BR91" i="26"/>
  <c r="BN90" i="26"/>
  <c r="BB96" i="26"/>
  <c r="V94" i="26"/>
  <c r="CF92" i="26"/>
  <c r="CA91" i="26"/>
  <c r="BW90" i="26"/>
  <c r="BX89" i="26"/>
  <c r="CK88" i="26"/>
  <c r="E88" i="26"/>
  <c r="AD87" i="26"/>
  <c r="BM86" i="26"/>
  <c r="CV85" i="26"/>
  <c r="AJ85" i="26"/>
  <c r="BS84" i="26"/>
  <c r="G84" i="26"/>
  <c r="AP83" i="26"/>
  <c r="BY82" i="26"/>
  <c r="M82" i="26"/>
  <c r="AV81" i="26"/>
  <c r="CE80" i="26"/>
  <c r="S80" i="26"/>
  <c r="CF93" i="26"/>
  <c r="CE90" i="26"/>
  <c r="CR88" i="26"/>
  <c r="BH87" i="26"/>
  <c r="CQ95" i="26"/>
  <c r="CF95" i="26"/>
  <c r="AT95" i="26"/>
  <c r="AN96" i="26"/>
  <c r="BS96" i="26"/>
  <c r="T95" i="26"/>
  <c r="CL93" i="26"/>
  <c r="CA96" i="26"/>
  <c r="Z95" i="26"/>
  <c r="N96" i="26"/>
  <c r="BX94" i="26"/>
  <c r="AU93" i="26"/>
  <c r="P95" i="26"/>
  <c r="AA93" i="26"/>
  <c r="CG91" i="26"/>
  <c r="BD90" i="26"/>
  <c r="CR94" i="26"/>
  <c r="M93" i="26"/>
  <c r="BW91" i="26"/>
  <c r="AT90" i="26"/>
  <c r="Q89" i="26"/>
  <c r="CI87" i="26"/>
  <c r="AC94" i="26"/>
  <c r="BJ92" i="26"/>
  <c r="BM91" i="26"/>
  <c r="BX90" i="26"/>
  <c r="CI89" i="26"/>
  <c r="G89" i="26"/>
  <c r="R88" i="26"/>
  <c r="W95" i="26"/>
  <c r="AD93" i="26"/>
  <c r="BX91" i="26"/>
  <c r="AH90" i="26"/>
  <c r="CL94" i="26"/>
  <c r="CN92" i="26"/>
  <c r="AU91" i="26"/>
  <c r="R90" i="26"/>
  <c r="CQ88" i="26"/>
  <c r="BX87" i="26"/>
  <c r="CO86" i="26"/>
  <c r="E86" i="26"/>
  <c r="P85" i="26"/>
  <c r="AI84" i="26"/>
  <c r="AT83" i="26"/>
  <c r="BE82" i="26"/>
  <c r="BX81" i="26"/>
  <c r="CI80" i="26"/>
  <c r="AT94" i="26"/>
  <c r="BW92" i="26"/>
  <c r="AF91" i="26"/>
  <c r="CM89" i="26"/>
  <c r="CE88" i="26"/>
  <c r="BM87" i="26"/>
  <c r="CF86" i="26"/>
  <c r="T86" i="26"/>
  <c r="BC85" i="26"/>
  <c r="CL84" i="26"/>
  <c r="Z84" i="26"/>
  <c r="BI83" i="26"/>
  <c r="CR82" i="26"/>
  <c r="AF82" i="26"/>
  <c r="BO81" i="26"/>
  <c r="CX80" i="26"/>
  <c r="AL80" i="26"/>
  <c r="BW95" i="26"/>
  <c r="CN93" i="26"/>
  <c r="BH92" i="26"/>
  <c r="BD91" i="26"/>
  <c r="BA90" i="26"/>
  <c r="K96" i="26"/>
  <c r="E94" i="26"/>
  <c r="BQ92" i="26"/>
  <c r="BN91" i="26"/>
  <c r="BK90" i="26"/>
  <c r="BN89" i="26"/>
  <c r="CA88" i="26"/>
  <c r="CN87" i="26"/>
  <c r="V87" i="26"/>
  <c r="BE86" i="26"/>
  <c r="CN85" i="26"/>
  <c r="AB85" i="26"/>
  <c r="BX96" i="26"/>
  <c r="BM96" i="26"/>
  <c r="AP96" i="26"/>
  <c r="CS94" i="26"/>
  <c r="BY95" i="26"/>
  <c r="G96" i="26"/>
  <c r="BS94" i="26"/>
  <c r="AP93" i="26"/>
  <c r="O96" i="26"/>
  <c r="BY94" i="26"/>
  <c r="BE95" i="26"/>
  <c r="AB94" i="26"/>
  <c r="CT92" i="26"/>
  <c r="AH94" i="26"/>
  <c r="BN92" i="26"/>
  <c r="AK91" i="26"/>
  <c r="H90" i="26"/>
  <c r="U94" i="26"/>
  <c r="BD92" i="26"/>
  <c r="AA91" i="26"/>
  <c r="CS89" i="26"/>
  <c r="BP88" i="26"/>
  <c r="CL95" i="26"/>
  <c r="BL93" i="26"/>
  <c r="N92" i="26"/>
  <c r="AG91" i="26"/>
  <c r="AR90" i="26"/>
  <c r="BC89" i="26"/>
  <c r="BV88" i="26"/>
  <c r="CG87" i="26"/>
  <c r="AI94" i="26"/>
  <c r="BO92" i="26"/>
  <c r="X91" i="26"/>
  <c r="CF89" i="26"/>
  <c r="N94" i="26"/>
  <c r="AK92" i="26"/>
  <c r="CQ90" i="26"/>
  <c r="BR89" i="26"/>
  <c r="BA88" i="26"/>
  <c r="AP87" i="26"/>
  <c r="BI86" i="26"/>
  <c r="BT85" i="26"/>
  <c r="CE84" i="26"/>
  <c r="CX83" i="26"/>
  <c r="N83" i="26"/>
  <c r="Y82" i="26"/>
  <c r="AR81" i="26"/>
  <c r="BR96" i="26"/>
  <c r="BX93" i="26"/>
  <c r="W92" i="26"/>
  <c r="CC90" i="26"/>
  <c r="AV89" i="26"/>
  <c r="AN88" i="26"/>
  <c r="AG87" i="26"/>
  <c r="BH86" i="26"/>
  <c r="CQ85" i="26"/>
  <c r="AE85" i="26"/>
  <c r="BN84" i="26"/>
  <c r="CW83" i="26"/>
  <c r="AK83" i="26"/>
  <c r="BT82" i="26"/>
  <c r="H82" i="26"/>
  <c r="AQ81" i="26"/>
  <c r="BZ80" i="26"/>
  <c r="N80" i="26"/>
  <c r="CH94" i="26"/>
  <c r="AN93" i="26"/>
  <c r="U92" i="26"/>
  <c r="R91" i="26"/>
  <c r="O90" i="26"/>
  <c r="E95" i="26"/>
  <c r="AZ93" i="26"/>
  <c r="AE92" i="26"/>
  <c r="AB91" i="26"/>
  <c r="Y90" i="26"/>
  <c r="AH89" i="26"/>
  <c r="AU88" i="26"/>
  <c r="BJ87" i="26"/>
  <c r="CS86" i="26"/>
  <c r="AG86" i="26"/>
  <c r="BP85" i="26"/>
  <c r="CY84" i="26"/>
  <c r="AM84" i="26"/>
  <c r="AJ96" i="26"/>
  <c r="Y96" i="26"/>
  <c r="CJ95" i="26"/>
  <c r="CP96" i="26"/>
  <c r="AK95" i="26"/>
  <c r="BH95" i="26"/>
  <c r="AE94" i="26"/>
  <c r="CW92" i="26"/>
  <c r="BN95" i="26"/>
  <c r="BO96" i="26"/>
  <c r="Q95" i="26"/>
  <c r="CI93" i="26"/>
  <c r="AH96" i="26"/>
  <c r="CB93" i="26"/>
  <c r="Z92" i="26"/>
  <c r="CR90" i="26"/>
  <c r="CU95" i="26"/>
  <c r="BO93" i="26"/>
  <c r="P92" i="26"/>
  <c r="CH90" i="26"/>
  <c r="BE89" i="26"/>
  <c r="AB88" i="26"/>
  <c r="CM94" i="26"/>
  <c r="K93" i="26"/>
  <c r="CS91" i="26"/>
  <c r="I91" i="26"/>
  <c r="T90" i="26"/>
  <c r="AM89" i="26"/>
  <c r="AX88" i="26"/>
  <c r="CI96" i="26"/>
  <c r="CV93" i="26"/>
  <c r="AB92" i="26"/>
  <c r="CG90" i="26"/>
  <c r="AF96" i="26"/>
  <c r="BI93" i="26"/>
  <c r="CT91" i="26"/>
  <c r="BQ90" i="26"/>
  <c r="AL89" i="26"/>
  <c r="U88" i="26"/>
  <c r="Z87" i="26"/>
  <c r="AK86" i="26"/>
  <c r="AV85" i="26"/>
  <c r="BO84" i="26"/>
  <c r="BZ83" i="26"/>
  <c r="CK82" i="26"/>
  <c r="I82" i="26"/>
  <c r="T81" i="26"/>
  <c r="AQ95" i="26"/>
  <c r="AO93" i="26"/>
  <c r="CF91" i="26"/>
  <c r="AP90" i="26"/>
  <c r="AA89" i="26"/>
  <c r="H88" i="26"/>
  <c r="I87" i="26"/>
  <c r="AR86" i="26"/>
  <c r="CA85" i="26"/>
  <c r="O85" i="26"/>
  <c r="AX84" i="26"/>
  <c r="CG83" i="26"/>
  <c r="U83" i="26"/>
  <c r="BD82" i="26"/>
  <c r="CM81" i="26"/>
  <c r="AA81" i="26"/>
  <c r="BJ80" i="26"/>
  <c r="CS79" i="26"/>
  <c r="AQ94" i="26"/>
  <c r="F93" i="26"/>
  <c r="CQ91" i="26"/>
  <c r="CM90" i="26"/>
  <c r="CL89" i="26"/>
  <c r="BE94" i="26"/>
  <c r="S93" i="26"/>
  <c r="E92" i="26"/>
  <c r="CW90" i="26"/>
  <c r="CT89" i="26"/>
  <c r="L89" i="26"/>
  <c r="Y88" i="26"/>
  <c r="AT87" i="26"/>
  <c r="CC86" i="26"/>
  <c r="Q86" i="26"/>
  <c r="AZ85" i="26"/>
  <c r="CV96" i="26"/>
  <c r="BV96" i="26"/>
  <c r="H96" i="26"/>
  <c r="CQ94" i="26"/>
  <c r="AU96" i="26"/>
  <c r="CC95" i="26"/>
  <c r="W93" i="26"/>
  <c r="CP92" i="26"/>
  <c r="AF90" i="26"/>
  <c r="CB92" i="26"/>
  <c r="V90" i="26"/>
  <c r="BY96" i="26"/>
  <c r="AL92" i="26"/>
  <c r="BP90" i="26"/>
  <c r="CL88" i="26"/>
  <c r="CT94" i="26"/>
  <c r="BK91" i="26"/>
  <c r="AV94" i="26"/>
  <c r="AH91" i="26"/>
  <c r="CG88" i="26"/>
  <c r="BY86" i="26"/>
  <c r="H85" i="26"/>
  <c r="AL83" i="26"/>
  <c r="BH81" i="26"/>
  <c r="AA94" i="26"/>
  <c r="T91" i="26"/>
  <c r="BJ88" i="26"/>
  <c r="BX86" i="26"/>
  <c r="AU85" i="26"/>
  <c r="R84" i="26"/>
  <c r="CJ82" i="26"/>
  <c r="BG81" i="26"/>
  <c r="AD80" i="26"/>
  <c r="BU93" i="26"/>
  <c r="AR91" i="26"/>
  <c r="BL95" i="26"/>
  <c r="BE92" i="26"/>
  <c r="AX90" i="26"/>
  <c r="BQ88" i="26"/>
  <c r="N87" i="26"/>
  <c r="CF85" i="26"/>
  <c r="CA84" i="26"/>
  <c r="CL83" i="26"/>
  <c r="R83" i="26"/>
  <c r="AS82" i="26"/>
  <c r="BT81" i="26"/>
  <c r="CU80" i="26"/>
  <c r="AA80" i="26"/>
  <c r="AL93" i="26"/>
  <c r="M90" i="26"/>
  <c r="CN96" i="26"/>
  <c r="BK96" i="26"/>
  <c r="CS95" i="26"/>
  <c r="CI94" i="26"/>
  <c r="AK96" i="26"/>
  <c r="BU95" i="26"/>
  <c r="O93" i="26"/>
  <c r="CE92" i="26"/>
  <c r="X90" i="26"/>
  <c r="BT92" i="26"/>
  <c r="N90" i="26"/>
  <c r="AV96" i="26"/>
  <c r="AD92" i="26"/>
  <c r="AZ90" i="26"/>
  <c r="CD88" i="26"/>
  <c r="BT94" i="26"/>
  <c r="AL91" i="26"/>
  <c r="AD94" i="26"/>
  <c r="V91" i="26"/>
  <c r="BK88" i="26"/>
  <c r="BQ86" i="26"/>
  <c r="CU84" i="26"/>
  <c r="V83" i="26"/>
  <c r="AZ81" i="26"/>
  <c r="K94" i="26"/>
  <c r="CO90" i="26"/>
  <c r="AY88" i="26"/>
  <c r="BP86" i="26"/>
  <c r="AM85" i="26"/>
  <c r="J84" i="26"/>
  <c r="CB82" i="26"/>
  <c r="AY81" i="26"/>
  <c r="V80" i="26"/>
  <c r="BE93" i="26"/>
  <c r="AE91" i="26"/>
  <c r="AF95" i="26"/>
  <c r="AR92" i="26"/>
  <c r="AK90" i="26"/>
  <c r="BE88" i="26"/>
  <c r="F87" i="26"/>
  <c r="BX85" i="26"/>
  <c r="BK84" i="26"/>
  <c r="CD83" i="26"/>
  <c r="J83" i="26"/>
  <c r="AK82" i="26"/>
  <c r="BL81" i="26"/>
  <c r="CM80" i="26"/>
  <c r="K80" i="26"/>
  <c r="CQ92" i="26"/>
  <c r="CE89" i="26"/>
  <c r="AA88" i="26"/>
  <c r="CQ86" i="26"/>
  <c r="CM85" i="26"/>
  <c r="CJ84" i="26"/>
  <c r="CF83" i="26"/>
  <c r="CD82" i="26"/>
  <c r="BZ81" i="26"/>
  <c r="BV80" i="26"/>
  <c r="CI79" i="26"/>
  <c r="W79" i="26"/>
  <c r="BF78" i="26"/>
  <c r="CO77" i="26"/>
  <c r="AC77" i="26"/>
  <c r="AS96" i="26"/>
  <c r="M92" i="26"/>
  <c r="BY89" i="26"/>
  <c r="AM88" i="26"/>
  <c r="S87" i="26"/>
  <c r="O86" i="26"/>
  <c r="K85" i="26"/>
  <c r="H84" i="26"/>
  <c r="CY82" i="26"/>
  <c r="CW81" i="26"/>
  <c r="CS80" i="26"/>
  <c r="E80" i="26"/>
  <c r="AK79" i="26"/>
  <c r="BT78" i="26"/>
  <c r="H78" i="26"/>
  <c r="AQ77" i="26"/>
  <c r="BZ76" i="26"/>
  <c r="N76" i="26"/>
  <c r="AW75" i="26"/>
  <c r="CF74" i="26"/>
  <c r="T74" i="26"/>
  <c r="BB94" i="26"/>
  <c r="BH96" i="26"/>
  <c r="U96" i="26"/>
  <c r="BI95" i="26"/>
  <c r="BC94" i="26"/>
  <c r="CO95" i="26"/>
  <c r="AO95" i="26"/>
  <c r="CD92" i="26"/>
  <c r="AX92" i="26"/>
  <c r="CH96" i="26"/>
  <c r="AN92" i="26"/>
  <c r="CC89" i="26"/>
  <c r="AU95" i="26"/>
  <c r="F92" i="26"/>
  <c r="AJ90" i="26"/>
  <c r="BF88" i="26"/>
  <c r="Q94" i="26"/>
  <c r="L91" i="26"/>
  <c r="BZ93" i="26"/>
  <c r="CD90" i="26"/>
  <c r="AO88" i="26"/>
  <c r="AS86" i="26"/>
  <c r="BW84" i="26"/>
  <c r="F83" i="26"/>
  <c r="AB81" i="26"/>
  <c r="BH93" i="26"/>
  <c r="BO90" i="26"/>
  <c r="S88" i="26"/>
  <c r="AZ86" i="26"/>
  <c r="W85" i="26"/>
  <c r="CO83" i="26"/>
  <c r="BL82" i="26"/>
  <c r="AI81" i="26"/>
  <c r="F80" i="26"/>
  <c r="V93" i="26"/>
  <c r="F91" i="26"/>
  <c r="BZ94" i="26"/>
  <c r="S92" i="26"/>
  <c r="K90" i="26"/>
  <c r="AK88" i="26"/>
  <c r="CK86" i="26"/>
  <c r="BH85" i="26"/>
  <c r="BC84" i="26"/>
  <c r="BV83" i="26"/>
  <c r="CW82" i="26"/>
  <c r="AC82" i="26"/>
  <c r="BD81" i="26"/>
  <c r="BW80" i="26"/>
  <c r="CX79" i="26"/>
  <c r="BC92" i="26"/>
  <c r="BL89" i="26"/>
  <c r="K88" i="26"/>
  <c r="CD86" i="26"/>
  <c r="BZ85" i="26"/>
  <c r="BX84" i="26"/>
  <c r="BT83" i="26"/>
  <c r="BP82" i="26"/>
  <c r="BM81" i="26"/>
  <c r="BI80" i="26"/>
  <c r="CA79" i="26"/>
  <c r="O79" i="26"/>
  <c r="AX78" i="26"/>
  <c r="CG77" i="26"/>
  <c r="U77" i="26"/>
  <c r="AM95" i="26"/>
  <c r="BZ91" i="26"/>
  <c r="BI89" i="26"/>
  <c r="W88" i="26"/>
  <c r="E87" i="26"/>
  <c r="CW85" i="26"/>
  <c r="CS84" i="26"/>
  <c r="CQ83" i="26"/>
  <c r="CM82" i="26"/>
  <c r="CI81" i="26"/>
  <c r="CF80" i="26"/>
  <c r="CO79" i="26"/>
  <c r="AC79" i="26"/>
  <c r="BL78" i="26"/>
  <c r="CU77" i="26"/>
  <c r="AI77" i="26"/>
  <c r="BR76" i="26"/>
  <c r="F76" i="26"/>
  <c r="AO75" i="26"/>
  <c r="BX74" i="26"/>
  <c r="L74" i="26"/>
  <c r="F94" i="26"/>
  <c r="CU90" i="26"/>
  <c r="CY88" i="26"/>
  <c r="BO87" i="26"/>
  <c r="BK86" i="26"/>
  <c r="BG85" i="26"/>
  <c r="BD84" i="26"/>
  <c r="AZ83" i="26"/>
  <c r="AX82" i="26"/>
  <c r="AT81" i="26"/>
  <c r="AS80" i="26"/>
  <c r="BO79" i="26"/>
  <c r="CX78" i="26"/>
  <c r="AL78" i="26"/>
  <c r="BU77" i="26"/>
  <c r="I77" i="26"/>
  <c r="AR76" i="26"/>
  <c r="CA75" i="26"/>
  <c r="O75" i="26"/>
  <c r="AX74" i="26"/>
  <c r="CG73" i="26"/>
  <c r="BL91" i="26"/>
  <c r="CK96" i="26"/>
  <c r="V95" i="26"/>
  <c r="AM96" i="26"/>
  <c r="BN93" i="26"/>
  <c r="CW94" i="26"/>
  <c r="AZ94" i="26"/>
  <c r="BO94" i="26"/>
  <c r="BI91" i="26"/>
  <c r="BA94" i="26"/>
  <c r="AY91" i="26"/>
  <c r="CN88" i="26"/>
  <c r="CR93" i="26"/>
  <c r="AW91" i="26"/>
  <c r="CA89" i="26"/>
  <c r="J88" i="26"/>
  <c r="CR92" i="26"/>
  <c r="U90" i="26"/>
  <c r="BX92" i="26"/>
  <c r="CN89" i="26"/>
  <c r="BN87" i="26"/>
  <c r="CR85" i="26"/>
  <c r="S84" i="26"/>
  <c r="AW82" i="26"/>
  <c r="CA80" i="26"/>
  <c r="AW92" i="26"/>
  <c r="CB89" i="26"/>
  <c r="BE87" i="26"/>
  <c r="L86" i="26"/>
  <c r="CD84" i="26"/>
  <c r="BA83" i="26"/>
  <c r="X82" i="26"/>
  <c r="CP80" i="26"/>
  <c r="AN95" i="26"/>
  <c r="AU92" i="26"/>
  <c r="AO90" i="26"/>
  <c r="CH93" i="26"/>
  <c r="BB91" i="26"/>
  <c r="BB89" i="26"/>
  <c r="CD87" i="26"/>
  <c r="AW86" i="26"/>
  <c r="T85" i="26"/>
  <c r="AE84" i="26"/>
  <c r="BF83" i="26"/>
  <c r="CG82" i="26"/>
  <c r="E82" i="26"/>
  <c r="AF81" i="26"/>
  <c r="BG80" i="26"/>
  <c r="CB96" i="26"/>
  <c r="CI91" i="26"/>
  <c r="AD89" i="26"/>
  <c r="BV87" i="26"/>
  <c r="BD86" i="26"/>
  <c r="BA85" i="26"/>
  <c r="AW84" i="26"/>
  <c r="AU83" i="26"/>
  <c r="AQ82" i="26"/>
  <c r="AM81" i="26"/>
  <c r="AN80" i="26"/>
  <c r="BK79" i="26"/>
  <c r="CT78" i="26"/>
  <c r="AH78" i="26"/>
  <c r="BQ77" i="26"/>
  <c r="E77" i="26"/>
  <c r="S94" i="26"/>
  <c r="J91" i="26"/>
  <c r="Z89" i="26"/>
  <c r="CK87" i="26"/>
  <c r="CA86" i="26"/>
  <c r="BW85" i="26"/>
  <c r="BT84" i="26"/>
  <c r="BP83" i="26"/>
  <c r="BN82" i="26"/>
  <c r="BJ81" i="26"/>
  <c r="BF80" i="26"/>
  <c r="BY79" i="26"/>
  <c r="M79" i="26"/>
  <c r="AV78" i="26"/>
  <c r="CE77" i="26"/>
  <c r="S77" i="26"/>
  <c r="BB76" i="26"/>
  <c r="CK75" i="26"/>
  <c r="Y75" i="26"/>
  <c r="BH74" i="26"/>
  <c r="CQ73" i="26"/>
  <c r="Q93" i="26"/>
  <c r="AW96" i="26"/>
  <c r="CC94" i="26"/>
  <c r="CG95" i="26"/>
  <c r="Z93" i="26"/>
  <c r="CU96" i="26"/>
  <c r="L94" i="26"/>
  <c r="M94" i="26"/>
  <c r="U91" i="26"/>
  <c r="CU93" i="26"/>
  <c r="K91" i="26"/>
  <c r="AZ88" i="26"/>
  <c r="AQ93" i="26"/>
  <c r="Q91" i="26"/>
  <c r="AU89" i="26"/>
  <c r="BY87" i="26"/>
  <c r="AO92" i="26"/>
  <c r="BW96" i="26"/>
  <c r="Y92" i="26"/>
  <c r="AX89" i="26"/>
  <c r="AH87" i="26"/>
  <c r="BL85" i="26"/>
  <c r="CH83" i="26"/>
  <c r="Q82" i="26"/>
  <c r="W96" i="26"/>
  <c r="CR91" i="26"/>
  <c r="AK89" i="26"/>
  <c r="Y87" i="26"/>
  <c r="CI85" i="26"/>
  <c r="BF84" i="26"/>
  <c r="AC83" i="26"/>
  <c r="CU81" i="26"/>
  <c r="BR80" i="26"/>
  <c r="BG94" i="26"/>
  <c r="I92" i="26"/>
  <c r="CW89" i="26"/>
  <c r="AJ93" i="26"/>
  <c r="O91" i="26"/>
  <c r="V89" i="26"/>
  <c r="BB87" i="26"/>
  <c r="Y86" i="26"/>
  <c r="CQ84" i="26"/>
  <c r="O84" i="26"/>
  <c r="AH83" i="26"/>
  <c r="BI82" i="26"/>
  <c r="CJ81" i="26"/>
  <c r="P81" i="26"/>
  <c r="AQ80" i="26"/>
  <c r="CD94" i="26"/>
  <c r="P91" i="26"/>
  <c r="BZ88" i="26"/>
  <c r="AI87" i="26"/>
  <c r="AE86" i="26"/>
  <c r="AA85" i="26"/>
  <c r="X84" i="26"/>
  <c r="T83" i="26"/>
  <c r="R82" i="26"/>
  <c r="N81" i="26"/>
  <c r="R80" i="26"/>
  <c r="AU79" i="26"/>
  <c r="CD78" i="26"/>
  <c r="R78" i="26"/>
  <c r="BA77" i="26"/>
  <c r="CJ76" i="26"/>
  <c r="AC93" i="26"/>
  <c r="AM90" i="26"/>
  <c r="CM88" i="26"/>
  <c r="BD87" i="26"/>
  <c r="BB86" i="26"/>
  <c r="AX85" i="26"/>
  <c r="AT84" i="26"/>
  <c r="AQ83" i="26"/>
  <c r="AM82" i="26"/>
  <c r="AK81" i="26"/>
  <c r="AK80" i="26"/>
  <c r="BI79" i="26"/>
  <c r="CR78" i="26"/>
  <c r="AF78" i="26"/>
  <c r="BO77" i="26"/>
  <c r="CX76" i="26"/>
  <c r="AL76" i="26"/>
  <c r="BU75" i="26"/>
  <c r="I75" i="26"/>
  <c r="AR74" i="26"/>
  <c r="CA73" i="26"/>
  <c r="AM92" i="26"/>
  <c r="BV89" i="26"/>
  <c r="AI88" i="26"/>
  <c r="O87" i="26"/>
  <c r="K86" i="26"/>
  <c r="I85" i="26"/>
  <c r="E84" i="26"/>
  <c r="CV82" i="26"/>
  <c r="CS81" i="26"/>
  <c r="CO80" i="26"/>
  <c r="CW79" i="26"/>
  <c r="AI79" i="26"/>
  <c r="BR78" i="26"/>
  <c r="F78" i="26"/>
  <c r="AO77" i="26"/>
  <c r="BX76" i="26"/>
  <c r="L76" i="26"/>
  <c r="AU75" i="26"/>
  <c r="CD74" i="26"/>
  <c r="R74" i="26"/>
  <c r="Y94" i="26"/>
  <c r="BO89" i="26"/>
  <c r="AB96" i="26"/>
  <c r="AZ95" i="26"/>
  <c r="AR94" i="26"/>
  <c r="BT95" i="26"/>
  <c r="T88" i="26"/>
  <c r="BS89" i="26"/>
  <c r="BU90" i="26"/>
  <c r="AB89" i="26"/>
  <c r="K84" i="26"/>
  <c r="H93" i="26"/>
  <c r="CV86" i="26"/>
  <c r="AS83" i="26"/>
  <c r="BN96" i="26"/>
  <c r="CT96" i="26"/>
  <c r="AR89" i="26"/>
  <c r="AR85" i="26"/>
  <c r="Z83" i="26"/>
  <c r="X81" i="26"/>
  <c r="T92" i="26"/>
  <c r="AU87" i="26"/>
  <c r="AO85" i="26"/>
  <c r="AG83" i="26"/>
  <c r="Z81" i="26"/>
  <c r="BC79" i="26"/>
  <c r="Z78" i="26"/>
  <c r="CR76" i="26"/>
  <c r="BV90" i="26"/>
  <c r="BR87" i="26"/>
  <c r="BJ85" i="26"/>
  <c r="BD83" i="26"/>
  <c r="AW81" i="26"/>
  <c r="BQ79" i="26"/>
  <c r="AN78" i="26"/>
  <c r="K77" i="26"/>
  <c r="CC75" i="26"/>
  <c r="AZ74" i="26"/>
  <c r="BS92" i="26"/>
  <c r="AN89" i="26"/>
  <c r="BA87" i="26"/>
  <c r="X86" i="26"/>
  <c r="CC84" i="26"/>
  <c r="AN83" i="26"/>
  <c r="K82" i="26"/>
  <c r="BP80" i="26"/>
  <c r="BG79" i="26"/>
  <c r="BZ78" i="26"/>
  <c r="CK77" i="26"/>
  <c r="CV76" i="26"/>
  <c r="T76" i="26"/>
  <c r="AE75" i="26"/>
  <c r="AP74" i="26"/>
  <c r="G95" i="26"/>
  <c r="K89" i="26"/>
  <c r="K87" i="26"/>
  <c r="AQ85" i="26"/>
  <c r="BX83" i="26"/>
  <c r="L82" i="26"/>
  <c r="AW80" i="26"/>
  <c r="AF79" i="26"/>
  <c r="AB78" i="26"/>
  <c r="X77" i="26"/>
  <c r="P94" i="26"/>
  <c r="BC91" i="26"/>
  <c r="AV88" i="26"/>
  <c r="BJ86" i="26"/>
  <c r="CR84" i="26"/>
  <c r="T93" i="26"/>
  <c r="AC89" i="26"/>
  <c r="W87" i="26"/>
  <c r="BE85" i="26"/>
  <c r="CK95" i="26"/>
  <c r="AQ92" i="26"/>
  <c r="CO88" i="26"/>
  <c r="CR86" i="26"/>
  <c r="AD85" i="26"/>
  <c r="BL83" i="26"/>
  <c r="AO94" i="26"/>
  <c r="BT89" i="26"/>
  <c r="BC87" i="26"/>
  <c r="CL85" i="26"/>
  <c r="CL86" i="26"/>
  <c r="AY83" i="26"/>
  <c r="AS81" i="26"/>
  <c r="BZ79" i="26"/>
  <c r="BH78" i="26"/>
  <c r="AP77" i="26"/>
  <c r="AH76" i="26"/>
  <c r="AV75" i="26"/>
  <c r="BJ74" i="26"/>
  <c r="BW73" i="26"/>
  <c r="K73" i="26"/>
  <c r="AT72" i="26"/>
  <c r="D95" i="26"/>
  <c r="BZ86" i="26"/>
  <c r="AV83" i="26"/>
  <c r="AO81" i="26"/>
  <c r="BV79" i="26"/>
  <c r="BE78" i="26"/>
  <c r="AM77" i="26"/>
  <c r="AF76" i="26"/>
  <c r="AS75" i="26"/>
  <c r="BG88" i="26"/>
  <c r="AL84" i="26"/>
  <c r="G82" i="26"/>
  <c r="Y80" i="26"/>
  <c r="CU78" i="26"/>
  <c r="CB77" i="26"/>
  <c r="BL76" i="26"/>
  <c r="BX75" i="26"/>
  <c r="CK74" i="26"/>
  <c r="E74" i="26"/>
  <c r="BB93" i="26"/>
  <c r="H86" i="26"/>
  <c r="K83" i="26"/>
  <c r="M81" i="26"/>
  <c r="BD79" i="26"/>
  <c r="AK78" i="26"/>
  <c r="T77" i="26"/>
  <c r="R76" i="26"/>
  <c r="AF75" i="26"/>
  <c r="AT74" i="26"/>
  <c r="BK73" i="26"/>
  <c r="CE83" i="26"/>
  <c r="BI72" i="26"/>
  <c r="AS84" i="26"/>
  <c r="AE80" i="26"/>
  <c r="CF77" i="26"/>
  <c r="BZ75" i="26"/>
  <c r="AA74" i="26"/>
  <c r="P73" i="26"/>
  <c r="AP72" i="26"/>
  <c r="CO89" i="26"/>
  <c r="AY82" i="26"/>
  <c r="Y79" i="26"/>
  <c r="CK76" i="26"/>
  <c r="J75" i="26"/>
  <c r="BU73" i="26"/>
  <c r="CI72" i="26"/>
  <c r="M72" i="26"/>
  <c r="Z76" i="26"/>
  <c r="R73" i="26"/>
  <c r="AJ79" i="26"/>
  <c r="CT72" i="26"/>
  <c r="AF88" i="26"/>
  <c r="CT81" i="26"/>
  <c r="CO78" i="26"/>
  <c r="BF76" i="26"/>
  <c r="CM74" i="26"/>
  <c r="BF73" i="26"/>
  <c r="BX72" i="26"/>
  <c r="D74" i="26"/>
  <c r="AS72" i="26"/>
  <c r="AZ87" i="26"/>
  <c r="BP89" i="26"/>
  <c r="AT82" i="26"/>
  <c r="V79" i="26"/>
  <c r="CE76" i="26"/>
  <c r="F75" i="26"/>
  <c r="BQ73" i="26"/>
  <c r="CF72" i="26"/>
  <c r="K72" i="26"/>
  <c r="BH77" i="26"/>
  <c r="CB72" i="26"/>
  <c r="CY83" i="26"/>
  <c r="J80" i="26"/>
  <c r="BR77" i="26"/>
  <c r="BP75" i="26"/>
  <c r="Q74" i="26"/>
  <c r="L73" i="26"/>
  <c r="AK72" i="26"/>
  <c r="CC96" i="26"/>
  <c r="W94" i="26"/>
  <c r="CA93" i="26"/>
  <c r="AP94" i="26"/>
  <c r="BW94" i="26"/>
  <c r="W89" i="26"/>
  <c r="I90" i="26"/>
  <c r="I88" i="26"/>
  <c r="BR83" i="26"/>
  <c r="AJ92" i="26"/>
  <c r="AJ86" i="26"/>
  <c r="M83" i="26"/>
  <c r="K95" i="26"/>
  <c r="AL94" i="26"/>
  <c r="CW88" i="26"/>
  <c r="L85" i="26"/>
  <c r="CO82" i="26"/>
  <c r="H81" i="26"/>
  <c r="AZ91" i="26"/>
  <c r="U87" i="26"/>
  <c r="N85" i="26"/>
  <c r="H83" i="26"/>
  <c r="CV80" i="26"/>
  <c r="AM79" i="26"/>
  <c r="J78" i="26"/>
  <c r="CB76" i="26"/>
  <c r="G90" i="26"/>
  <c r="AR87" i="26"/>
  <c r="AK85" i="26"/>
  <c r="AE83" i="26"/>
  <c r="W81" i="26"/>
  <c r="BA79" i="26"/>
  <c r="X78" i="26"/>
  <c r="CP76" i="26"/>
  <c r="BM75" i="26"/>
  <c r="AJ74" i="26"/>
  <c r="CY91" i="26"/>
  <c r="U89" i="26"/>
  <c r="AN87" i="26"/>
  <c r="CT85" i="26"/>
  <c r="BQ84" i="26"/>
  <c r="AA83" i="26"/>
  <c r="CG81" i="26"/>
  <c r="BD80" i="26"/>
  <c r="AY79" i="26"/>
  <c r="BJ78" i="26"/>
  <c r="CC77" i="26"/>
  <c r="CN76" i="26"/>
  <c r="CY75" i="26"/>
  <c r="W75" i="26"/>
  <c r="AH74" i="26"/>
  <c r="AY93" i="26"/>
  <c r="CC88" i="26"/>
  <c r="CI86" i="26"/>
  <c r="V85" i="26"/>
  <c r="BE83" i="26"/>
  <c r="CO81" i="26"/>
  <c r="AF80" i="26"/>
  <c r="R79" i="26"/>
  <c r="O78" i="26"/>
  <c r="L77" i="26"/>
  <c r="AT93" i="26"/>
  <c r="CS90" i="26"/>
  <c r="V88" i="26"/>
  <c r="AP86" i="26"/>
  <c r="BY84" i="26"/>
  <c r="BG92" i="26"/>
  <c r="CU88" i="26"/>
  <c r="CU86" i="26"/>
  <c r="AI85" i="26"/>
  <c r="BF94" i="26"/>
  <c r="CL91" i="26"/>
  <c r="BM88" i="26"/>
  <c r="BV86" i="26"/>
  <c r="J85" i="26"/>
  <c r="AR83" i="26"/>
  <c r="BP93" i="26"/>
  <c r="AS89" i="26"/>
  <c r="AJ87" i="26"/>
  <c r="BQ85" i="26"/>
  <c r="AI86" i="26"/>
  <c r="Y83" i="26"/>
  <c r="V81" i="26"/>
  <c r="BL79" i="26"/>
  <c r="AS78" i="26"/>
  <c r="AB77" i="26"/>
  <c r="X76" i="26"/>
  <c r="AK75" i="26"/>
  <c r="AY74" i="26"/>
  <c r="BO73" i="26"/>
  <c r="CX72" i="26"/>
  <c r="AL72" i="26"/>
  <c r="AA95" i="26"/>
  <c r="W86" i="26"/>
  <c r="S83" i="26"/>
  <c r="Q81" i="26"/>
  <c r="BH79" i="26"/>
  <c r="AQ78" i="26"/>
  <c r="W77" i="26"/>
  <c r="U76" i="26"/>
  <c r="AI75" i="26"/>
  <c r="CF87" i="26"/>
  <c r="CR83" i="26"/>
  <c r="CD81" i="26"/>
  <c r="G80" i="26"/>
  <c r="CF78" i="26"/>
  <c r="BN77" i="26"/>
  <c r="AY76" i="26"/>
  <c r="BN75" i="26"/>
  <c r="CA74" i="26"/>
  <c r="CN73" i="26"/>
  <c r="BJ91" i="26"/>
  <c r="BB85" i="26"/>
  <c r="CF82" i="26"/>
  <c r="CG80" i="26"/>
  <c r="AO79" i="26"/>
  <c r="W78" i="26"/>
  <c r="F77" i="26"/>
  <c r="H76" i="26"/>
  <c r="U75" i="26"/>
  <c r="AI74" i="26"/>
  <c r="BC73" i="26"/>
  <c r="AB83" i="26"/>
  <c r="D80" i="26"/>
  <c r="BW83" i="26"/>
  <c r="CL79" i="26"/>
  <c r="BC77" i="26"/>
  <c r="BF75" i="26"/>
  <c r="I74" i="26"/>
  <c r="Q96" i="26"/>
  <c r="BF93" i="26"/>
  <c r="F96" i="26"/>
  <c r="BD93" i="26"/>
  <c r="CG93" i="26"/>
  <c r="AP88" i="26"/>
  <c r="AV95" i="26"/>
  <c r="BF87" i="26"/>
  <c r="CC82" i="26"/>
  <c r="BS91" i="26"/>
  <c r="CY85" i="26"/>
  <c r="AV82" i="26"/>
  <c r="Z94" i="26"/>
  <c r="BR93" i="26"/>
  <c r="O88" i="26"/>
  <c r="CI84" i="26"/>
  <c r="BQ82" i="26"/>
  <c r="BO80" i="26"/>
  <c r="AW90" i="26"/>
  <c r="H87" i="26"/>
  <c r="CW84" i="26"/>
  <c r="CP82" i="26"/>
  <c r="CJ80" i="26"/>
  <c r="AE79" i="26"/>
  <c r="CW77" i="26"/>
  <c r="BT76" i="26"/>
  <c r="AE87" i="26"/>
  <c r="Y85" i="26"/>
  <c r="Q83" i="26"/>
  <c r="J81" i="26"/>
  <c r="AS79" i="26"/>
  <c r="P78" i="26"/>
  <c r="CH76" i="26"/>
  <c r="BE75" i="26"/>
  <c r="AB74" i="26"/>
  <c r="BP91" i="26"/>
  <c r="CI88" i="26"/>
  <c r="AB87" i="26"/>
  <c r="CG85" i="26"/>
  <c r="AR84" i="26"/>
  <c r="O83" i="26"/>
  <c r="BS81" i="26"/>
  <c r="AH80" i="26"/>
  <c r="AQ79" i="26"/>
  <c r="BB78" i="26"/>
  <c r="BM77" i="26"/>
  <c r="CF76" i="26"/>
  <c r="CQ75" i="26"/>
  <c r="G75" i="26"/>
  <c r="Z74" i="26"/>
  <c r="BY92" i="26"/>
  <c r="BC88" i="26"/>
  <c r="BO86" i="26"/>
  <c r="CX84" i="26"/>
  <c r="AJ83" i="26"/>
  <c r="BR81" i="26"/>
  <c r="O80" i="26"/>
  <c r="F79" i="26"/>
  <c r="CX77" i="26"/>
  <c r="CT76" i="26"/>
  <c r="AL96" i="26"/>
  <c r="AS90" i="26"/>
  <c r="CP87" i="26"/>
  <c r="V86" i="26"/>
  <c r="BB84" i="26"/>
  <c r="CV91" i="26"/>
  <c r="BS88" i="26"/>
  <c r="CB86" i="26"/>
  <c r="Q85" i="26"/>
  <c r="CK93" i="26"/>
  <c r="AD91" i="26"/>
  <c r="AL88" i="26"/>
  <c r="BC86" i="26"/>
  <c r="CK84" i="26"/>
  <c r="X83" i="26"/>
  <c r="CS92" i="26"/>
  <c r="S89" i="26"/>
  <c r="M87" i="26"/>
  <c r="AC92" i="26"/>
  <c r="CD85" i="26"/>
  <c r="CT82" i="26"/>
  <c r="CT80" i="26"/>
  <c r="AW79" i="26"/>
  <c r="AE78" i="26"/>
  <c r="N77" i="26"/>
  <c r="M76" i="26"/>
  <c r="AA75" i="26"/>
  <c r="AN74" i="26"/>
  <c r="BG73" i="26"/>
  <c r="CP72" i="26"/>
  <c r="AD72" i="26"/>
  <c r="CP91" i="26"/>
  <c r="BO85" i="26"/>
  <c r="CL82" i="26"/>
  <c r="CN80" i="26"/>
  <c r="AT79" i="26"/>
  <c r="AA78" i="26"/>
  <c r="H77" i="26"/>
  <c r="J76" i="26"/>
  <c r="X75" i="26"/>
  <c r="AA87" i="26"/>
  <c r="BS83" i="26"/>
  <c r="BI81" i="26"/>
  <c r="CJ79" i="26"/>
  <c r="BQ78" i="26"/>
  <c r="AZ77" i="26"/>
  <c r="AO76" i="26"/>
  <c r="BB75" i="26"/>
  <c r="BQ74" i="26"/>
  <c r="CD73" i="26"/>
  <c r="J90" i="26"/>
  <c r="M85" i="26"/>
  <c r="BF82" i="26"/>
  <c r="BL80" i="26"/>
  <c r="Z79" i="26"/>
  <c r="I78" i="26"/>
  <c r="CL76" i="26"/>
  <c r="CR75" i="26"/>
  <c r="K75" i="26"/>
  <c r="X74" i="26"/>
  <c r="AU73" i="26"/>
  <c r="BU81" i="26"/>
  <c r="CX96" i="26"/>
  <c r="W83" i="26"/>
  <c r="BJ79" i="26"/>
  <c r="Z77" i="26"/>
  <c r="AJ75" i="26"/>
  <c r="CL73" i="26"/>
  <c r="BZ95" i="26"/>
  <c r="CO92" i="26"/>
  <c r="BD94" i="26"/>
  <c r="H92" i="26"/>
  <c r="CU92" i="26"/>
  <c r="CO87" i="26"/>
  <c r="AR93" i="26"/>
  <c r="J87" i="26"/>
  <c r="AO82" i="26"/>
  <c r="AC90" i="26"/>
  <c r="BS85" i="26"/>
  <c r="P82" i="26"/>
  <c r="CI92" i="26"/>
  <c r="CV92" i="26"/>
  <c r="BT87" i="26"/>
  <c r="AU84" i="26"/>
  <c r="BA82" i="26"/>
  <c r="AY80" i="26"/>
  <c r="AT89" i="26"/>
  <c r="BR86" i="26"/>
  <c r="BJ84" i="26"/>
  <c r="BC82" i="26"/>
  <c r="AX80" i="26"/>
  <c r="G79" i="26"/>
  <c r="BY77" i="26"/>
  <c r="BR94" i="26"/>
  <c r="AQ89" i="26"/>
  <c r="CM86" i="26"/>
  <c r="CG84" i="26"/>
  <c r="BZ82" i="26"/>
  <c r="BT80" i="26"/>
  <c r="U79" i="26"/>
  <c r="CM77" i="26"/>
  <c r="BJ76" i="26"/>
  <c r="AG75" i="26"/>
  <c r="CY73" i="26"/>
  <c r="AJ91" i="26"/>
  <c r="BR88" i="26"/>
  <c r="CX86" i="26"/>
  <c r="BU85" i="26"/>
  <c r="AD84" i="26"/>
  <c r="CI82" i="26"/>
  <c r="BF81" i="26"/>
  <c r="X80" i="26"/>
  <c r="AA79" i="26"/>
  <c r="AT78" i="26"/>
  <c r="BE77" i="26"/>
  <c r="BP76" i="26"/>
  <c r="CI75" i="26"/>
  <c r="CT74" i="26"/>
  <c r="J74" i="26"/>
  <c r="AA92" i="26"/>
  <c r="AC88" i="26"/>
  <c r="AU86" i="26"/>
  <c r="CB84" i="26"/>
  <c r="P83" i="26"/>
  <c r="AX81" i="26"/>
  <c r="CT79" i="26"/>
  <c r="CN78" i="26"/>
  <c r="CJ77" i="26"/>
  <c r="CG76" i="26"/>
  <c r="CP94" i="26"/>
  <c r="CJ89" i="26"/>
  <c r="BL87" i="26"/>
  <c r="CU85" i="26"/>
  <c r="AJ84" i="26"/>
  <c r="AV91" i="26"/>
  <c r="AT88" i="26"/>
  <c r="BG86" i="26"/>
  <c r="CO84" i="26"/>
  <c r="L93" i="26"/>
  <c r="BY90" i="26"/>
  <c r="M88" i="26"/>
  <c r="AH86" i="26"/>
  <c r="BP84" i="26"/>
  <c r="CX82" i="26"/>
  <c r="AG92" i="26"/>
  <c r="CJ88" i="26"/>
  <c r="CP86" i="26"/>
  <c r="CI90" i="26"/>
  <c r="AG85" i="26"/>
  <c r="BR82" i="26"/>
  <c r="BX80" i="26"/>
  <c r="AH79" i="26"/>
  <c r="Q78" i="26"/>
  <c r="CS76" i="26"/>
  <c r="CW75" i="26"/>
  <c r="P75" i="26"/>
  <c r="AD74" i="26"/>
  <c r="AY73" i="26"/>
  <c r="CH72" i="26"/>
  <c r="V72" i="26"/>
  <c r="AY90" i="26"/>
  <c r="Z85" i="26"/>
  <c r="BK82" i="26"/>
  <c r="BQ80" i="26"/>
  <c r="AD79" i="26"/>
  <c r="L78" i="26"/>
  <c r="CO76" i="26"/>
  <c r="CU75" i="26"/>
  <c r="M75" i="26"/>
  <c r="BS86" i="26"/>
  <c r="AO83" i="26"/>
  <c r="AL81" i="26"/>
  <c r="BU79" i="26"/>
  <c r="BC78" i="26"/>
  <c r="AJ77" i="26"/>
  <c r="AE76" i="26"/>
  <c r="AR75" i="26"/>
  <c r="BE74" i="26"/>
  <c r="BT73" i="26"/>
  <c r="X89" i="26"/>
  <c r="BR84" i="26"/>
  <c r="AB82" i="26"/>
  <c r="AP80" i="26"/>
  <c r="L79" i="26"/>
  <c r="CP77" i="26"/>
  <c r="BW76" i="26"/>
  <c r="CG75" i="26"/>
  <c r="CU74" i="26"/>
  <c r="N74" i="26"/>
  <c r="AM73" i="26"/>
  <c r="AJ80" i="26"/>
  <c r="BI90" i="26"/>
  <c r="BO82" i="26"/>
  <c r="AG79" i="26"/>
  <c r="CQ76" i="26"/>
  <c r="N75" i="26"/>
  <c r="BV73" i="26"/>
  <c r="CJ72" i="26"/>
  <c r="O72" i="26"/>
  <c r="CX85" i="26"/>
  <c r="F81" i="26"/>
  <c r="AJ78" i="26"/>
  <c r="Q76" i="26"/>
  <c r="BG74" i="26"/>
  <c r="AH73" i="26"/>
  <c r="BG72" i="26"/>
  <c r="D91" i="26"/>
  <c r="CS74" i="26"/>
  <c r="BA72" i="26"/>
  <c r="CX75" i="26"/>
  <c r="D89" i="26"/>
  <c r="N95" i="26"/>
  <c r="BF95" i="26"/>
  <c r="BQ93" i="26"/>
  <c r="AQ91" i="26"/>
  <c r="CC91" i="26"/>
  <c r="AQ96" i="26"/>
  <c r="AY92" i="26"/>
  <c r="AC86" i="26"/>
  <c r="CN81" i="26"/>
  <c r="BQ89" i="26"/>
  <c r="G85" i="26"/>
  <c r="CE81" i="26"/>
  <c r="AI92" i="26"/>
  <c r="CN91" i="26"/>
  <c r="AL87" i="26"/>
  <c r="W84" i="26"/>
  <c r="U82" i="26"/>
  <c r="AI80" i="26"/>
  <c r="M89" i="26"/>
  <c r="AQ86" i="26"/>
  <c r="AK84" i="26"/>
  <c r="AD82" i="26"/>
  <c r="AC80" i="26"/>
  <c r="CL78" i="26"/>
  <c r="BI77" i="26"/>
  <c r="BT93" i="26"/>
  <c r="J89" i="26"/>
  <c r="BN86" i="26"/>
  <c r="BH84" i="26"/>
  <c r="AZ82" i="26"/>
  <c r="AV80" i="26"/>
  <c r="E79" i="26"/>
  <c r="BW77" i="26"/>
  <c r="AT76" i="26"/>
  <c r="Q75" i="26"/>
  <c r="CI73" i="26"/>
  <c r="BM90" i="26"/>
  <c r="BB88" i="26"/>
  <c r="CJ86" i="26"/>
  <c r="AT85" i="26"/>
  <c r="Q84" i="26"/>
  <c r="BW82" i="26"/>
  <c r="AG81" i="26"/>
  <c r="M80" i="26"/>
  <c r="S79" i="26"/>
  <c r="AD78" i="26"/>
  <c r="AW77" i="26"/>
  <c r="BH76" i="26"/>
  <c r="BS75" i="26"/>
  <c r="CL74" i="26"/>
  <c r="CW73" i="26"/>
  <c r="N91" i="26"/>
  <c r="CU87" i="26"/>
  <c r="Z86" i="26"/>
  <c r="BI84" i="26"/>
  <c r="CQ82" i="26"/>
  <c r="AD81" i="26"/>
  <c r="CD79" i="26"/>
  <c r="CA78" i="26"/>
  <c r="BX77" i="26"/>
  <c r="BU76" i="26"/>
  <c r="CX93" i="26"/>
  <c r="BF89" i="26"/>
  <c r="AS87" i="26"/>
  <c r="CC85" i="26"/>
  <c r="N84" i="26"/>
  <c r="CL90" i="26"/>
  <c r="P88" i="26"/>
  <c r="AM86" i="26"/>
  <c r="BU84" i="26"/>
  <c r="BS95" i="26"/>
  <c r="W90" i="26"/>
  <c r="CC87" i="26"/>
  <c r="N86" i="26"/>
  <c r="AV84" i="26"/>
  <c r="CE82" i="26"/>
  <c r="CB91" i="26"/>
  <c r="BL88" i="26"/>
  <c r="BT86" i="26"/>
  <c r="BJ89" i="26"/>
  <c r="CN84" i="26"/>
  <c r="AR82" i="26"/>
  <c r="BA80" i="26"/>
  <c r="T79" i="26"/>
  <c r="CV77" i="26"/>
  <c r="CD76" i="26"/>
  <c r="CM75" i="26"/>
  <c r="E75" i="26"/>
  <c r="S74" i="26"/>
  <c r="AQ73" i="26"/>
  <c r="BZ72" i="26"/>
  <c r="N72" i="26"/>
  <c r="AP89" i="26"/>
  <c r="CF84" i="26"/>
  <c r="AI82" i="26"/>
  <c r="AU80" i="26"/>
  <c r="P79" i="26"/>
  <c r="CR77" i="26"/>
  <c r="CA76" i="26"/>
  <c r="CJ75" i="26"/>
  <c r="AK94" i="26"/>
  <c r="P86" i="26"/>
  <c r="L83" i="26"/>
  <c r="O81" i="26"/>
  <c r="BF79" i="26"/>
  <c r="AM78" i="26"/>
  <c r="V77" i="26"/>
  <c r="S76" i="26"/>
  <c r="AH75" i="26"/>
  <c r="AU74" i="26"/>
  <c r="BL73" i="26"/>
  <c r="AW88" i="26"/>
  <c r="AC84" i="26"/>
  <c r="F82" i="26"/>
  <c r="W80" i="26"/>
  <c r="CS78" i="26"/>
  <c r="CA77" i="26"/>
  <c r="BK76" i="26"/>
  <c r="BW75" i="26"/>
  <c r="CJ74" i="26"/>
  <c r="CX73" i="26"/>
  <c r="AE73" i="26"/>
  <c r="BX78" i="26"/>
  <c r="CB88" i="26"/>
  <c r="O82" i="26"/>
  <c r="CW78" i="26"/>
  <c r="BN76" i="26"/>
  <c r="CQ74" i="26"/>
  <c r="BI73" i="26"/>
  <c r="CA72" i="26"/>
  <c r="E72" i="26"/>
  <c r="F85" i="26"/>
  <c r="BH80" i="26"/>
  <c r="G78" i="26"/>
  <c r="J7" i="40"/>
  <c r="CP75" i="26"/>
  <c r="AO74" i="26"/>
  <c r="X73" i="26"/>
  <c r="AX72" i="26"/>
  <c r="AV86" i="26"/>
  <c r="BL74" i="26"/>
  <c r="Q72" i="26"/>
  <c r="AL75" i="26"/>
  <c r="Z73" i="26"/>
  <c r="V84" i="26"/>
  <c r="T80" i="26"/>
  <c r="BV77" i="26"/>
  <c r="BT75" i="26"/>
  <c r="V74" i="26"/>
  <c r="N73" i="26"/>
  <c r="AN72" i="26"/>
  <c r="P74" i="26"/>
  <c r="W91" i="26"/>
  <c r="AC74" i="26"/>
  <c r="CV84" i="26"/>
  <c r="BC80" i="26"/>
  <c r="CY77" i="26"/>
  <c r="CN75" i="26"/>
  <c r="AL74" i="26"/>
  <c r="V73" i="26"/>
  <c r="AV72" i="26"/>
  <c r="BJ75" i="26"/>
  <c r="AU78" i="26"/>
  <c r="CX87" i="26"/>
  <c r="CK81" i="26"/>
  <c r="CI78" i="26"/>
  <c r="BC76" i="26"/>
  <c r="CH74" i="26"/>
  <c r="BB73" i="26"/>
  <c r="BV72" i="26"/>
  <c r="D76" i="26"/>
  <c r="AC95" i="26"/>
  <c r="BD96" i="26"/>
  <c r="BA91" i="26"/>
  <c r="AW89" i="26"/>
  <c r="CV90" i="26"/>
  <c r="CA92" i="26"/>
  <c r="AQ90" i="26"/>
  <c r="AN85" i="26"/>
  <c r="BK80" i="26"/>
  <c r="CS87" i="26"/>
  <c r="AP84" i="26"/>
  <c r="CH80" i="26"/>
  <c r="CA90" i="26"/>
  <c r="CK90" i="26"/>
  <c r="AO86" i="26"/>
  <c r="BN83" i="26"/>
  <c r="CB81" i="26"/>
  <c r="BK95" i="26"/>
  <c r="AS88" i="26"/>
  <c r="F86" i="26"/>
  <c r="CS83" i="26"/>
  <c r="CL81" i="26"/>
  <c r="CR79" i="26"/>
  <c r="BN78" i="26"/>
  <c r="AK77" i="26"/>
  <c r="AS92" i="26"/>
  <c r="BD88" i="26"/>
  <c r="AA86" i="26"/>
  <c r="U84" i="26"/>
  <c r="N82" i="26"/>
  <c r="P80" i="26"/>
  <c r="CB78" i="26"/>
  <c r="AY77" i="26"/>
  <c r="V76" i="26"/>
  <c r="CN74" i="26"/>
  <c r="U95" i="26"/>
  <c r="CR89" i="26"/>
  <c r="CV87" i="26"/>
  <c r="AX86" i="26"/>
  <c r="U85" i="26"/>
  <c r="CA83" i="26"/>
  <c r="AJ82" i="26"/>
  <c r="G81" i="26"/>
  <c r="CE79" i="26"/>
  <c r="CP78" i="26"/>
  <c r="N78" i="26"/>
  <c r="Y77" i="26"/>
  <c r="AJ76" i="26"/>
  <c r="BC75" i="26"/>
  <c r="BN74" i="26"/>
  <c r="BY73" i="26"/>
  <c r="CV89" i="26"/>
  <c r="AY87" i="26"/>
  <c r="CE85" i="26"/>
  <c r="T84" i="26"/>
  <c r="BB82" i="26"/>
  <c r="CK80" i="26"/>
  <c r="BE79" i="26"/>
  <c r="BA78" i="26"/>
  <c r="AX77" i="26"/>
  <c r="BG96" i="26"/>
  <c r="BM92" i="26"/>
  <c r="CX88" i="26"/>
  <c r="CY86" i="26"/>
  <c r="AL85" i="26"/>
  <c r="BV94" i="26"/>
  <c r="CG89" i="26"/>
  <c r="BK87" i="26"/>
  <c r="CS85" i="26"/>
  <c r="AF84" i="26"/>
  <c r="CC93" i="26"/>
  <c r="AY89" i="26"/>
  <c r="AK87" i="26"/>
  <c r="BR85" i="26"/>
  <c r="F84" i="26"/>
  <c r="AP82" i="26"/>
  <c r="BS90" i="26"/>
  <c r="G88" i="26"/>
  <c r="AF86" i="26"/>
  <c r="N88" i="26"/>
  <c r="I84" i="26"/>
  <c r="CP81" i="26"/>
  <c r="L80" i="26"/>
  <c r="CK78" i="26"/>
  <c r="BS77" i="26"/>
  <c r="BD76" i="26"/>
  <c r="BQ75" i="26"/>
  <c r="CE74" i="26"/>
  <c r="CS73" i="26"/>
  <c r="AA73" i="26"/>
  <c r="BJ72" i="26"/>
  <c r="D79" i="26"/>
  <c r="CR87" i="26"/>
  <c r="CV83" i="26"/>
  <c r="CH81" i="26"/>
  <c r="I80" i="26"/>
  <c r="CG78" i="26"/>
  <c r="BP77" i="26"/>
  <c r="BA76" i="26"/>
  <c r="BO75" i="26"/>
  <c r="Z90" i="26"/>
  <c r="S85" i="26"/>
  <c r="BG82" i="26"/>
  <c r="BM80" i="26"/>
  <c r="AB79" i="26"/>
  <c r="K78" i="26"/>
  <c r="AC96" i="26"/>
  <c r="I95" i="26"/>
  <c r="CJ90" i="26"/>
  <c r="CF88" i="26"/>
  <c r="L90" i="26"/>
  <c r="O92" i="26"/>
  <c r="CD89" i="26"/>
  <c r="AY84" i="26"/>
  <c r="O95" i="26"/>
  <c r="AO87" i="26"/>
  <c r="BY83" i="26"/>
  <c r="BB80" i="26"/>
  <c r="AA90" i="26"/>
  <c r="CH89" i="26"/>
  <c r="I86" i="26"/>
  <c r="AX83" i="26"/>
  <c r="AN81" i="26"/>
  <c r="AG94" i="26"/>
  <c r="CM87" i="26"/>
  <c r="BN85" i="26"/>
  <c r="BG83" i="26"/>
  <c r="BA81" i="26"/>
  <c r="BS79" i="26"/>
  <c r="AP78" i="26"/>
  <c r="M77" i="26"/>
  <c r="AP91" i="26"/>
  <c r="F88" i="26"/>
  <c r="CK85" i="26"/>
  <c r="CC83" i="26"/>
  <c r="BV81" i="26"/>
  <c r="CG79" i="26"/>
  <c r="BD78" i="26"/>
  <c r="AA77" i="26"/>
  <c r="CS75" i="26"/>
  <c r="BP74" i="26"/>
  <c r="BJ93" i="26"/>
  <c r="BD89" i="26"/>
  <c r="CE87" i="26"/>
  <c r="AL86" i="26"/>
  <c r="CP84" i="26"/>
  <c r="BM83" i="26"/>
  <c r="W82" i="26"/>
  <c r="CC80" i="26"/>
  <c r="BW79" i="26"/>
  <c r="CH78" i="26"/>
  <c r="CS77" i="26"/>
  <c r="Q77" i="26"/>
  <c r="AB76" i="26"/>
  <c r="AM75" i="26"/>
  <c r="BF74" i="26"/>
  <c r="CR96" i="26"/>
  <c r="AJ89" i="26"/>
  <c r="AC87" i="26"/>
  <c r="BM85" i="26"/>
  <c r="CU83" i="26"/>
  <c r="AH82" i="26"/>
  <c r="BN80" i="26"/>
  <c r="AR79" i="26"/>
  <c r="AO78" i="26"/>
  <c r="AL77" i="26"/>
  <c r="CX94" i="26"/>
  <c r="G92" i="26"/>
  <c r="BY88" i="26"/>
  <c r="CE86" i="26"/>
  <c r="R85" i="26"/>
  <c r="CS93" i="26"/>
  <c r="BA89" i="26"/>
  <c r="AQ87" i="26"/>
  <c r="BY85" i="26"/>
  <c r="M84" i="26"/>
  <c r="CY92" i="26"/>
  <c r="T89" i="26"/>
  <c r="P87" i="26"/>
  <c r="AY85" i="26"/>
  <c r="CI83" i="26"/>
  <c r="BC95" i="26"/>
  <c r="S90" i="26"/>
  <c r="CB87" i="26"/>
  <c r="J86" i="26"/>
  <c r="AV87" i="26"/>
  <c r="CB83" i="26"/>
  <c r="BQ81" i="26"/>
  <c r="CN79" i="26"/>
  <c r="BW78" i="26"/>
  <c r="BD77" i="26"/>
  <c r="AS76" i="26"/>
  <c r="BG75" i="26"/>
  <c r="BT74" i="26"/>
  <c r="CH73" i="26"/>
  <c r="S73" i="26"/>
  <c r="BB72" i="26"/>
  <c r="D87" i="26"/>
  <c r="AF87" i="26"/>
  <c r="BU83" i="26"/>
  <c r="BK81" i="26"/>
  <c r="CK79" i="26"/>
  <c r="BS78" i="26"/>
  <c r="BB77" i="26"/>
  <c r="AP76" i="26"/>
  <c r="BD75" i="26"/>
  <c r="AI89" i="26"/>
  <c r="BZ84" i="26"/>
  <c r="AE82" i="26"/>
  <c r="AR80" i="26"/>
  <c r="N79" i="26"/>
  <c r="CQ77" i="26"/>
  <c r="BY76" i="26"/>
  <c r="CH75" i="26"/>
  <c r="CW74" i="26"/>
  <c r="O74" i="26"/>
  <c r="AN73" i="26"/>
  <c r="BL86" i="26"/>
  <c r="AM83" i="26"/>
  <c r="AH81" i="26"/>
  <c r="BT79" i="26"/>
  <c r="AZ78" i="26"/>
  <c r="AH77" i="26"/>
  <c r="AC76" i="26"/>
  <c r="AQ75" i="26"/>
  <c r="BD74" i="26"/>
  <c r="BS73" i="26"/>
  <c r="BE84" i="26"/>
  <c r="AX73" i="26"/>
  <c r="AC85" i="26"/>
  <c r="BU80" i="26"/>
  <c r="M78" i="26"/>
  <c r="CV75" i="26"/>
  <c r="AQ74" i="26"/>
  <c r="Y73" i="26"/>
  <c r="AY72" i="26"/>
  <c r="CH92" i="26"/>
  <c r="I83" i="26"/>
  <c r="BB79" i="26"/>
  <c r="R77" i="26"/>
  <c r="AD75" i="26"/>
  <c r="CK73" i="26"/>
  <c r="CR72" i="26"/>
  <c r="W72" i="26"/>
  <c r="AE77" i="26"/>
  <c r="AL73" i="26"/>
  <c r="BY80" i="26"/>
  <c r="AK73" i="26"/>
  <c r="CE96" i="26"/>
  <c r="L81" i="26"/>
  <c r="CR81" i="26"/>
  <c r="AS77" i="26"/>
  <c r="CJ78" i="26"/>
  <c r="AH85" i="26"/>
  <c r="AZ76" i="26"/>
  <c r="BV82" i="26"/>
  <c r="X87" i="26"/>
  <c r="BW89" i="26"/>
  <c r="CH88" i="26"/>
  <c r="CP74" i="26"/>
  <c r="AB80" i="26"/>
  <c r="CL80" i="26"/>
  <c r="L75" i="26"/>
  <c r="BO83" i="26"/>
  <c r="AV77" i="26"/>
  <c r="CC73" i="26"/>
  <c r="R81" i="26"/>
  <c r="AJ73" i="26"/>
  <c r="D90" i="26"/>
  <c r="CF79" i="26"/>
  <c r="AZ75" i="26"/>
  <c r="F73" i="26"/>
  <c r="T78" i="26"/>
  <c r="T82" i="26"/>
  <c r="BP92" i="26"/>
  <c r="BB81" i="26"/>
  <c r="E78" i="26"/>
  <c r="AC75" i="26"/>
  <c r="AS73" i="26"/>
  <c r="AW72" i="26"/>
  <c r="J73" i="26"/>
  <c r="BM79" i="26"/>
  <c r="CH85" i="26"/>
  <c r="CB79" i="26"/>
  <c r="BE76" i="26"/>
  <c r="BB74" i="26"/>
  <c r="CY72" i="26"/>
  <c r="D75" i="26"/>
  <c r="AT86" i="26"/>
  <c r="BV85" i="26"/>
  <c r="BX79" i="26"/>
  <c r="CC76" i="26"/>
  <c r="BA74" i="26"/>
  <c r="CW72" i="26"/>
  <c r="J72" i="26"/>
  <c r="BM84" i="26"/>
  <c r="AO80" i="26"/>
  <c r="CN77" i="26"/>
  <c r="CF75" i="26"/>
  <c r="CB73" i="26"/>
  <c r="BC72" i="26"/>
  <c r="AF83" i="26"/>
  <c r="BN79" i="26"/>
  <c r="BI75" i="26"/>
  <c r="CL72" i="26"/>
  <c r="Y81" i="26"/>
  <c r="AS74" i="26"/>
  <c r="CO94" i="26"/>
  <c r="E89" i="26"/>
  <c r="CP79" i="26"/>
  <c r="CC92" i="26"/>
  <c r="BG77" i="26"/>
  <c r="CM83" i="26"/>
  <c r="BK75" i="26"/>
  <c r="I81" i="26"/>
  <c r="BF85" i="26"/>
  <c r="BG87" i="26"/>
  <c r="AZ84" i="26"/>
  <c r="H74" i="26"/>
  <c r="CV78" i="26"/>
  <c r="AP79" i="26"/>
  <c r="AK74" i="26"/>
  <c r="CC81" i="26"/>
  <c r="AX76" i="26"/>
  <c r="CS88" i="26"/>
  <c r="BU78" i="26"/>
  <c r="G73" i="26"/>
  <c r="AQ88" i="26"/>
  <c r="CQ78" i="26"/>
  <c r="CO74" i="26"/>
  <c r="BY72" i="26"/>
  <c r="CE75" i="26"/>
  <c r="S78" i="26"/>
  <c r="BZ89" i="26"/>
  <c r="E81" i="26"/>
  <c r="AT77" i="26"/>
  <c r="H75" i="26"/>
  <c r="AG73" i="26"/>
  <c r="AE72" i="26"/>
  <c r="CD72" i="26"/>
  <c r="BF77" i="26"/>
  <c r="P84" i="26"/>
  <c r="AX79" i="26"/>
  <c r="AI76" i="26"/>
  <c r="U74" i="26"/>
  <c r="CO72" i="26"/>
  <c r="D84" i="26"/>
  <c r="Y76" i="26"/>
  <c r="CH84" i="26"/>
  <c r="AV79" i="26"/>
  <c r="AG76" i="26"/>
  <c r="AG74" i="26"/>
  <c r="CN72" i="26"/>
  <c r="D85" i="26"/>
  <c r="CK83" i="26"/>
  <c r="CV79" i="26"/>
  <c r="BJ77" i="26"/>
  <c r="AP75" i="26"/>
  <c r="BN73" i="26"/>
  <c r="AJ72" i="26"/>
  <c r="BX82" i="26"/>
  <c r="AL79" i="26"/>
  <c r="S75" i="26"/>
  <c r="BT72" i="26"/>
  <c r="CQ79" i="26"/>
  <c r="K74" i="26"/>
  <c r="R92" i="26"/>
  <c r="BV84" i="26"/>
  <c r="BI88" i="26"/>
  <c r="AD76" i="26"/>
  <c r="BJ82" i="26"/>
  <c r="BV74" i="26"/>
  <c r="BR79" i="26"/>
  <c r="CW95" i="26"/>
  <c r="CO85" i="26"/>
  <c r="S82" i="26"/>
  <c r="AI73" i="26"/>
  <c r="CD77" i="26"/>
  <c r="Y78" i="26"/>
  <c r="Y74" i="26"/>
  <c r="BE81" i="26"/>
  <c r="AN76" i="26"/>
  <c r="AP85" i="26"/>
  <c r="AR78" i="26"/>
  <c r="CS72" i="26"/>
  <c r="L87" i="26"/>
  <c r="BM78" i="26"/>
  <c r="BW74" i="26"/>
  <c r="BP72" i="26"/>
  <c r="AN75" i="26"/>
  <c r="CU76" i="26"/>
  <c r="G87" i="26"/>
  <c r="BE80" i="26"/>
  <c r="P77" i="26"/>
  <c r="BU74" i="26"/>
  <c r="W73" i="26"/>
  <c r="U72" i="26"/>
  <c r="AA72" i="26"/>
  <c r="CD75" i="26"/>
  <c r="BC83" i="26"/>
  <c r="CM78" i="26"/>
  <c r="O76" i="26"/>
  <c r="CV73" i="26"/>
  <c r="BW72" i="26"/>
  <c r="D93" i="26"/>
  <c r="CB74" i="26"/>
  <c r="AW83" i="26"/>
  <c r="Q79" i="26"/>
  <c r="K76" i="26"/>
  <c r="CU73" i="26"/>
  <c r="CE72" i="26"/>
  <c r="D94" i="26"/>
  <c r="AI83" i="26"/>
  <c r="BP79" i="26"/>
  <c r="AF77" i="26"/>
  <c r="CX74" i="26"/>
  <c r="AO73" i="26"/>
  <c r="R72" i="26"/>
  <c r="V82" i="26"/>
  <c r="BY78" i="26"/>
  <c r="CC74" i="26"/>
  <c r="AR72" i="26"/>
  <c r="H79" i="26"/>
  <c r="BX73" i="26"/>
  <c r="BZ90" i="26"/>
  <c r="S81" i="26"/>
  <c r="R86" i="26"/>
  <c r="BW88" i="26"/>
  <c r="CV74" i="26"/>
  <c r="U81" i="26"/>
  <c r="CO73" i="26"/>
  <c r="BO78" i="26"/>
  <c r="AI90" i="26"/>
  <c r="AB84" i="26"/>
  <c r="AG80" i="26"/>
  <c r="BR72" i="26"/>
  <c r="BM76" i="26"/>
  <c r="G77" i="26"/>
  <c r="BD73" i="26"/>
  <c r="CY79" i="26"/>
  <c r="BL75" i="26"/>
  <c r="BQ76" i="26"/>
  <c r="AQ76" i="26"/>
  <c r="BQ72" i="26"/>
  <c r="Y84" i="26"/>
  <c r="BZ77" i="26"/>
  <c r="W74" i="26"/>
  <c r="AO72" i="26"/>
  <c r="M74" i="26"/>
  <c r="BK74" i="26"/>
  <c r="CP85" i="26"/>
  <c r="CC79" i="26"/>
  <c r="CI76" i="26"/>
  <c r="BC74" i="26"/>
  <c r="E73" i="26"/>
  <c r="L72" i="26"/>
  <c r="I72" i="26"/>
  <c r="H73" i="26"/>
  <c r="CU82" i="26"/>
  <c r="BI78" i="26"/>
  <c r="BR75" i="26"/>
  <c r="CF73" i="26"/>
  <c r="BN72" i="26"/>
  <c r="BL72" i="26"/>
  <c r="BJ73" i="26"/>
  <c r="CN82" i="26"/>
  <c r="BG78" i="26"/>
  <c r="CL75" i="26"/>
  <c r="CE73" i="26"/>
  <c r="BM72" i="26"/>
  <c r="AM91" i="26"/>
  <c r="CA82" i="26"/>
  <c r="AN79" i="26"/>
  <c r="CY76" i="26"/>
  <c r="CG74" i="26"/>
  <c r="AC73" i="26"/>
  <c r="D86" i="26"/>
  <c r="BY81" i="26"/>
  <c r="AW78" i="26"/>
  <c r="AE74" i="26"/>
  <c r="Z72" i="26"/>
  <c r="CI77" i="26"/>
  <c r="Q73" i="26"/>
  <c r="AO91" i="26"/>
  <c r="CD91" i="26"/>
  <c r="L84" i="26"/>
  <c r="AN86" i="26"/>
  <c r="M96" i="26"/>
  <c r="CM79" i="26"/>
  <c r="BF90" i="26"/>
  <c r="BK77" i="26"/>
  <c r="CL87" i="26"/>
  <c r="BH82" i="26"/>
  <c r="CY78" i="26"/>
  <c r="F72" i="26"/>
  <c r="BY75" i="26"/>
  <c r="CM76" i="26"/>
  <c r="AV73" i="26"/>
  <c r="CH79" i="26"/>
  <c r="BA75" i="26"/>
  <c r="CR74" i="26"/>
  <c r="W76" i="26"/>
  <c r="BH72" i="26"/>
  <c r="BK83" i="26"/>
  <c r="AU77" i="26"/>
  <c r="G74" i="26"/>
  <c r="AF72" i="26"/>
  <c r="BM73" i="26"/>
  <c r="CP73" i="26"/>
  <c r="E85" i="26"/>
  <c r="AZ79" i="26"/>
  <c r="AK76" i="26"/>
  <c r="AM74" i="26"/>
  <c r="CQ72" i="26"/>
  <c r="D83" i="26"/>
  <c r="D96" i="26"/>
  <c r="AH72" i="26"/>
  <c r="CQ81" i="26"/>
  <c r="AG78" i="26"/>
  <c r="AX75" i="26"/>
  <c r="BE73" i="26"/>
  <c r="BE72" i="26"/>
  <c r="D77" i="26"/>
  <c r="G72" i="26"/>
  <c r="AL82" i="26"/>
  <c r="AC78" i="26"/>
  <c r="AT75" i="26"/>
  <c r="BP73" i="26"/>
  <c r="BD72" i="26"/>
  <c r="N89" i="26"/>
  <c r="Z82" i="26"/>
  <c r="J79" i="26"/>
  <c r="BV76" i="26"/>
  <c r="BM74" i="26"/>
  <c r="T73" i="26"/>
  <c r="H89" i="26"/>
  <c r="AC81" i="26"/>
  <c r="CL77" i="26"/>
  <c r="BZ73" i="26"/>
  <c r="H72" i="26"/>
  <c r="AD77" i="26"/>
  <c r="CK72" i="26"/>
  <c r="BM93" i="26"/>
  <c r="AN91" i="26"/>
  <c r="CY81" i="26"/>
  <c r="AG84" i="26"/>
  <c r="AG90" i="26"/>
  <c r="K79" i="26"/>
  <c r="BU87" i="26"/>
  <c r="BI76" i="26"/>
  <c r="CB85" i="26"/>
  <c r="CT83" i="26"/>
  <c r="BV78" i="26"/>
  <c r="Z80" i="26"/>
  <c r="BW86" i="26"/>
  <c r="AG77" i="26"/>
  <c r="AN84" i="26"/>
  <c r="AF89" i="26"/>
  <c r="AW94" i="26"/>
  <c r="AY86" i="26"/>
  <c r="CB75" i="26"/>
  <c r="J82" i="26"/>
  <c r="CH82" i="26"/>
  <c r="V75" i="26"/>
  <c r="CN83" i="26"/>
  <c r="BL77" i="26"/>
  <c r="CM73" i="26"/>
  <c r="BN81" i="26"/>
  <c r="AW73" i="26"/>
  <c r="D81" i="26"/>
  <c r="U80" i="26"/>
  <c r="BV75" i="26"/>
  <c r="O73" i="26"/>
  <c r="I79" i="26"/>
  <c r="D78" i="26"/>
  <c r="AQ72" i="26"/>
  <c r="AU82" i="26"/>
  <c r="AI78" i="26"/>
  <c r="AY75" i="26"/>
  <c r="BR73" i="26"/>
  <c r="BF72" i="26"/>
  <c r="BA73" i="26"/>
  <c r="AI72" i="26"/>
  <c r="CT86" i="26"/>
  <c r="Q80" i="26"/>
  <c r="O77" i="26"/>
  <c r="BS74" i="26"/>
  <c r="M73" i="26"/>
  <c r="T72" i="26"/>
  <c r="BK72" i="26"/>
  <c r="CH86" i="26"/>
  <c r="AZ80" i="26"/>
  <c r="J77" i="26"/>
  <c r="BR74" i="26"/>
  <c r="U73" i="26"/>
  <c r="S72" i="26"/>
  <c r="AW85" i="26"/>
  <c r="CD80" i="26"/>
  <c r="U78" i="26"/>
  <c r="G76" i="26"/>
  <c r="CT73" i="26"/>
  <c r="BU72" i="26"/>
  <c r="CJ83" i="26"/>
  <c r="CU79" i="26"/>
  <c r="E76" i="26"/>
  <c r="I73" i="26"/>
  <c r="BS82" i="26"/>
  <c r="R75" i="26"/>
  <c r="D72" i="26"/>
  <c r="CH91" i="26"/>
  <c r="AG93" i="26"/>
  <c r="AO84" i="26"/>
  <c r="BP78" i="26"/>
  <c r="X72" i="26"/>
  <c r="D82" i="26"/>
  <c r="BK78" i="26"/>
  <c r="T75" i="26"/>
  <c r="AR77" i="26"/>
  <c r="AV74" i="26"/>
  <c r="CY74" i="26"/>
  <c r="AE81" i="26"/>
  <c r="CM72" i="26"/>
  <c r="AB73" i="26"/>
  <c r="BU86" i="26"/>
  <c r="S86" i="26"/>
  <c r="BV91" i="26"/>
  <c r="BZ74" i="26"/>
  <c r="CX81" i="26"/>
  <c r="CU72" i="26"/>
  <c r="P76" i="26"/>
  <c r="BS76" i="26"/>
  <c r="AB75" i="26"/>
  <c r="Q92" i="26"/>
  <c r="AP73" i="26"/>
  <c r="CC78" i="26"/>
  <c r="AS85" i="26"/>
  <c r="D88" i="26"/>
  <c r="H80" i="26"/>
  <c r="BA84" i="26"/>
  <c r="BI85" i="26"/>
  <c r="BO74" i="26"/>
  <c r="BC81" i="26"/>
  <c r="CC72" i="26"/>
  <c r="CO75" i="26"/>
  <c r="CR73" i="26"/>
  <c r="CI74" i="26"/>
  <c r="AZ89" i="26"/>
  <c r="AD73" i="26"/>
  <c r="AY78" i="26"/>
  <c r="BL84" i="26"/>
  <c r="CY90" i="26"/>
  <c r="Z91" i="26"/>
  <c r="I76" i="26"/>
  <c r="AM87" i="26"/>
  <c r="BG76" i="26"/>
  <c r="BS72" i="26"/>
  <c r="F74" i="26"/>
  <c r="AZ92" i="26"/>
  <c r="AR73" i="26"/>
  <c r="AP81" i="26"/>
  <c r="AU72" i="26"/>
  <c r="AW76" i="26"/>
  <c r="CB80" i="26"/>
  <c r="AU76" i="26"/>
  <c r="AA82" i="26"/>
  <c r="AG88" i="26"/>
  <c r="CT75" i="26"/>
  <c r="AD86" i="26"/>
  <c r="AM76" i="26"/>
  <c r="Y72" i="26"/>
  <c r="CJ73" i="26"/>
  <c r="X88" i="26"/>
  <c r="AF73" i="26"/>
  <c r="CR80" i="26"/>
  <c r="AB72" i="26"/>
  <c r="AA76" i="26"/>
  <c r="AM80" i="26"/>
  <c r="BH75" i="26"/>
  <c r="Q88" i="26"/>
  <c r="CH77" i="26"/>
  <c r="BZ87" i="26"/>
  <c r="BY74" i="26"/>
  <c r="BH73" i="26"/>
  <c r="BH83" i="26"/>
  <c r="CG72" i="26"/>
  <c r="AU81" i="26"/>
  <c r="AM72" i="26"/>
  <c r="CT77" i="26"/>
  <c r="BP87" i="26"/>
  <c r="AW74" i="26"/>
  <c r="CW76" i="26"/>
  <c r="AZ72" i="26"/>
  <c r="V78" i="26"/>
  <c r="BO76" i="26"/>
  <c r="T87" i="26"/>
  <c r="BI74" i="26"/>
  <c r="AT73" i="26"/>
  <c r="G83" i="26"/>
  <c r="BO72" i="26"/>
  <c r="CW80" i="26"/>
  <c r="AC72" i="26"/>
  <c r="AN77" i="26"/>
  <c r="BF86" i="26"/>
  <c r="AF74" i="26"/>
  <c r="AV76" i="26"/>
  <c r="P72" i="26"/>
  <c r="G86" i="26"/>
  <c r="BO88" i="26"/>
  <c r="CE78" i="26"/>
  <c r="AG72" i="26"/>
  <c r="D73" i="26"/>
  <c r="X79" i="26"/>
  <c r="D92" i="26"/>
  <c r="BT77" i="26"/>
  <c r="BI87" i="26"/>
  <c r="Z75" i="26"/>
  <c r="CA81" i="26"/>
  <c r="CV72" i="26"/>
  <c r="AZ73" i="26"/>
  <c r="DB39" i="26"/>
  <c r="DC39" i="26"/>
  <c r="DD39" i="26"/>
  <c r="DE39" i="26"/>
  <c r="DF39" i="26"/>
  <c r="DG39" i="26"/>
  <c r="DH39" i="26"/>
  <c r="DI39" i="26"/>
  <c r="DJ39" i="26"/>
  <c r="DK39" i="26"/>
  <c r="DL39" i="26"/>
  <c r="DM39" i="26"/>
  <c r="DN39" i="26"/>
  <c r="DO39" i="26"/>
  <c r="DP39" i="26"/>
  <c r="DQ39" i="26"/>
  <c r="DR39" i="26"/>
  <c r="DS39" i="26"/>
  <c r="DT39" i="26"/>
  <c r="DU39" i="26"/>
  <c r="DV39" i="26"/>
  <c r="DW39" i="26"/>
  <c r="DX39" i="26"/>
  <c r="DY39" i="26"/>
  <c r="DZ39" i="26"/>
  <c r="EA39" i="26"/>
  <c r="EB39" i="26"/>
  <c r="EC39" i="26"/>
  <c r="ED39" i="26"/>
  <c r="EE39" i="26"/>
  <c r="EF39" i="26"/>
  <c r="EG39" i="26"/>
  <c r="EH39" i="26"/>
  <c r="EI39" i="26"/>
  <c r="EJ39" i="26"/>
  <c r="EK39" i="26"/>
  <c r="EL39" i="26"/>
  <c r="EM39" i="26"/>
  <c r="EN39" i="26"/>
  <c r="EO39" i="26"/>
  <c r="EP39" i="26"/>
  <c r="EQ39" i="26"/>
  <c r="ER39" i="26"/>
  <c r="ES39" i="26"/>
  <c r="ET39" i="26"/>
  <c r="EU39" i="26"/>
  <c r="EV39" i="26"/>
  <c r="EW39" i="26"/>
  <c r="EX39" i="26"/>
  <c r="EY39" i="26"/>
  <c r="EZ39" i="26"/>
  <c r="FA39" i="26"/>
  <c r="FB39" i="26"/>
  <c r="FC39" i="26"/>
  <c r="FD39" i="26"/>
  <c r="FE39" i="26"/>
  <c r="FF39" i="26"/>
  <c r="FG39" i="26"/>
  <c r="FH39" i="26"/>
  <c r="FI39" i="26"/>
  <c r="FJ39" i="26"/>
  <c r="FK39" i="26"/>
  <c r="FL39" i="26"/>
  <c r="FM39" i="26"/>
  <c r="FN39" i="26"/>
  <c r="FO39" i="26"/>
  <c r="FP39" i="26"/>
  <c r="FQ39" i="26"/>
  <c r="FR39" i="26"/>
  <c r="FS39" i="26"/>
  <c r="FT39" i="26"/>
  <c r="FU39" i="26"/>
  <c r="FV39" i="26"/>
  <c r="FW39" i="26"/>
  <c r="FX39" i="26"/>
  <c r="FY39" i="26"/>
  <c r="FZ39" i="26"/>
  <c r="GA39" i="26"/>
  <c r="GB39" i="26"/>
  <c r="GC39" i="26"/>
  <c r="GD39" i="26"/>
  <c r="GE39" i="26"/>
  <c r="GF39" i="26"/>
  <c r="GG39" i="26"/>
  <c r="GH39" i="26"/>
  <c r="GI39" i="26"/>
  <c r="GJ39" i="26"/>
  <c r="GK39" i="26"/>
  <c r="GL39" i="26"/>
  <c r="GM39" i="26"/>
  <c r="GN39" i="26"/>
  <c r="GO39" i="26"/>
  <c r="GP39" i="26"/>
  <c r="GQ39" i="26"/>
  <c r="GR39" i="26"/>
  <c r="GS39" i="26"/>
  <c r="GT39" i="26"/>
  <c r="GU39" i="26"/>
  <c r="GV39" i="26"/>
  <c r="GW39" i="26"/>
  <c r="DB33" i="26"/>
  <c r="DC33" i="26"/>
  <c r="DD33" i="26"/>
  <c r="DE33" i="26"/>
  <c r="DF33" i="26"/>
  <c r="DG33" i="26"/>
  <c r="DH33" i="26"/>
  <c r="DI33" i="26"/>
  <c r="DJ33" i="26"/>
  <c r="DK33" i="26"/>
  <c r="DL33" i="26"/>
  <c r="DM33" i="26"/>
  <c r="DN33" i="26"/>
  <c r="DO33" i="26"/>
  <c r="DP33" i="26"/>
  <c r="DQ33" i="26"/>
  <c r="DR33" i="26"/>
  <c r="DS33" i="26"/>
  <c r="DT33" i="26"/>
  <c r="DU33" i="26"/>
  <c r="DV33" i="26"/>
  <c r="DW33" i="26"/>
  <c r="DX33" i="26"/>
  <c r="DY33" i="26"/>
  <c r="DZ33" i="26"/>
  <c r="EA33" i="26"/>
  <c r="EB33" i="26"/>
  <c r="EC33" i="26"/>
  <c r="ED33" i="26"/>
  <c r="EE33" i="26"/>
  <c r="EF33" i="26"/>
  <c r="EG33" i="26"/>
  <c r="EH33" i="26"/>
  <c r="EI33" i="26"/>
  <c r="EJ33" i="26"/>
  <c r="EK33" i="26"/>
  <c r="EL33" i="26"/>
  <c r="EM33" i="26"/>
  <c r="EN33" i="26"/>
  <c r="EO33" i="26"/>
  <c r="EP33" i="26"/>
  <c r="EQ33" i="26"/>
  <c r="ER33" i="26"/>
  <c r="ES33" i="26"/>
  <c r="ET33" i="26"/>
  <c r="EU33" i="26"/>
  <c r="EV33" i="26"/>
  <c r="EW33" i="26"/>
  <c r="EX33" i="26"/>
  <c r="EY33" i="26"/>
  <c r="EZ33" i="26"/>
  <c r="FA33" i="26"/>
  <c r="FB33" i="26"/>
  <c r="FC33" i="26"/>
  <c r="FD33" i="26"/>
  <c r="FE33" i="26"/>
  <c r="FF33" i="26"/>
  <c r="FG33" i="26"/>
  <c r="FH33" i="26"/>
  <c r="FI33" i="26"/>
  <c r="FJ33" i="26"/>
  <c r="FK33" i="26"/>
  <c r="FL33" i="26"/>
  <c r="FM33" i="26"/>
  <c r="FN33" i="26"/>
  <c r="FO33" i="26"/>
  <c r="FP33" i="26"/>
  <c r="FQ33" i="26"/>
  <c r="FR33" i="26"/>
  <c r="FS33" i="26"/>
  <c r="FT33" i="26"/>
  <c r="FU33" i="26"/>
  <c r="FV33" i="26"/>
  <c r="FW33" i="26"/>
  <c r="FX33" i="26"/>
  <c r="FY33" i="26"/>
  <c r="FZ33" i="26"/>
  <c r="GA33" i="26"/>
  <c r="GB33" i="26"/>
  <c r="GC33" i="26"/>
  <c r="GD33" i="26"/>
  <c r="GE33" i="26"/>
  <c r="GF33" i="26"/>
  <c r="GG33" i="26"/>
  <c r="GH33" i="26"/>
  <c r="GI33" i="26"/>
  <c r="GJ33" i="26"/>
  <c r="GK33" i="26"/>
  <c r="GL33" i="26"/>
  <c r="GM33" i="26"/>
  <c r="GN33" i="26"/>
  <c r="GO33" i="26"/>
  <c r="GP33" i="26"/>
  <c r="GQ33" i="26"/>
  <c r="GR33" i="26"/>
  <c r="GS33" i="26"/>
  <c r="GT33" i="26"/>
  <c r="GU33" i="26"/>
  <c r="GV33" i="26"/>
  <c r="GW33" i="26"/>
  <c r="DC34" i="26"/>
  <c r="DD34" i="26"/>
  <c r="DE34" i="26"/>
  <c r="DF34" i="26"/>
  <c r="DG34" i="26"/>
  <c r="DH34" i="26"/>
  <c r="DI34" i="26"/>
  <c r="DJ34" i="26"/>
  <c r="DK34" i="26"/>
  <c r="DL34" i="26"/>
  <c r="DM34" i="26"/>
  <c r="DN34" i="26"/>
  <c r="DO34" i="26"/>
  <c r="DP34" i="26"/>
  <c r="DQ34" i="26"/>
  <c r="DR34" i="26"/>
  <c r="DS34" i="26"/>
  <c r="DT34" i="26"/>
  <c r="DU34" i="26"/>
  <c r="DV34" i="26"/>
  <c r="DW34" i="26"/>
  <c r="DX34" i="26"/>
  <c r="DY34" i="26"/>
  <c r="DZ34" i="26"/>
  <c r="EA34" i="26"/>
  <c r="EB34" i="26"/>
  <c r="EC34" i="26"/>
  <c r="ED34" i="26"/>
  <c r="EE34" i="26"/>
  <c r="EF34" i="26"/>
  <c r="EG34" i="26"/>
  <c r="EH34" i="26"/>
  <c r="EI34" i="26"/>
  <c r="EJ34" i="26"/>
  <c r="EK34" i="26"/>
  <c r="EL34" i="26"/>
  <c r="EM34" i="26"/>
  <c r="EN34" i="26"/>
  <c r="EO34" i="26"/>
  <c r="EP34" i="26"/>
  <c r="EQ34" i="26"/>
  <c r="ER34" i="26"/>
  <c r="ES34" i="26"/>
  <c r="ET34" i="26"/>
  <c r="EU34" i="26"/>
  <c r="EV34" i="26"/>
  <c r="EW34" i="26"/>
  <c r="EX34" i="26"/>
  <c r="EY34" i="26"/>
  <c r="EZ34" i="26"/>
  <c r="FA34" i="26"/>
  <c r="FB34" i="26"/>
  <c r="FC34" i="26"/>
  <c r="FD34" i="26"/>
  <c r="FE34" i="26"/>
  <c r="FF34" i="26"/>
  <c r="FG34" i="26"/>
  <c r="FH34" i="26"/>
  <c r="FI34" i="26"/>
  <c r="FJ34" i="26"/>
  <c r="FK34" i="26"/>
  <c r="FL34" i="26"/>
  <c r="FM34" i="26"/>
  <c r="FN34" i="26"/>
  <c r="FO34" i="26"/>
  <c r="FP34" i="26"/>
  <c r="FQ34" i="26"/>
  <c r="FR34" i="26"/>
  <c r="FS34" i="26"/>
  <c r="FT34" i="26"/>
  <c r="FU34" i="26"/>
  <c r="FV34" i="26"/>
  <c r="FW34" i="26"/>
  <c r="FX34" i="26"/>
  <c r="FY34" i="26"/>
  <c r="FZ34" i="26"/>
  <c r="GA34" i="26"/>
  <c r="GB34" i="26"/>
  <c r="GC34" i="26"/>
  <c r="GD34" i="26"/>
  <c r="GE34" i="26"/>
  <c r="GF34" i="26"/>
  <c r="GG34" i="26"/>
  <c r="GH34" i="26"/>
  <c r="GI34" i="26"/>
  <c r="GJ34" i="26"/>
  <c r="GK34" i="26"/>
  <c r="GL34" i="26"/>
  <c r="GM34" i="26"/>
  <c r="GN34" i="26"/>
  <c r="GO34" i="26"/>
  <c r="GP34" i="26"/>
  <c r="GQ34" i="26"/>
  <c r="GR34" i="26"/>
  <c r="GS34" i="26"/>
  <c r="GT34" i="26"/>
  <c r="GU34" i="26"/>
  <c r="GV34" i="26"/>
  <c r="GW34" i="26"/>
  <c r="DB34" i="26"/>
  <c r="DC90" i="26"/>
  <c r="DD90" i="26"/>
  <c r="DE90" i="26"/>
  <c r="DF90" i="26"/>
  <c r="DG90" i="26"/>
  <c r="DH90" i="26"/>
  <c r="DI90" i="26"/>
  <c r="DJ90" i="26"/>
  <c r="DK90" i="26"/>
  <c r="DL90" i="26"/>
  <c r="DM90" i="26"/>
  <c r="DN90" i="26"/>
  <c r="DO90" i="26"/>
  <c r="DP90" i="26"/>
  <c r="DQ90" i="26"/>
  <c r="DR90" i="26"/>
  <c r="DS90" i="26"/>
  <c r="DT90" i="26"/>
  <c r="DU90" i="26"/>
  <c r="DV90" i="26"/>
  <c r="DW90" i="26"/>
  <c r="DX90" i="26"/>
  <c r="DY90" i="26"/>
  <c r="DZ90" i="26"/>
  <c r="EA90" i="26"/>
  <c r="EB90" i="26"/>
  <c r="EC90" i="26"/>
  <c r="ED90" i="26"/>
  <c r="EE90" i="26"/>
  <c r="EF90" i="26"/>
  <c r="EG90" i="26"/>
  <c r="EH90" i="26"/>
  <c r="EI90" i="26"/>
  <c r="EJ90" i="26"/>
  <c r="EK90" i="26"/>
  <c r="EL90" i="26"/>
  <c r="EM90" i="26"/>
  <c r="EN90" i="26"/>
  <c r="EO90" i="26"/>
  <c r="EP90" i="26"/>
  <c r="EQ90" i="26"/>
  <c r="ER90" i="26"/>
  <c r="ES90" i="26"/>
  <c r="ET90" i="26"/>
  <c r="EU90" i="26"/>
  <c r="EV90" i="26"/>
  <c r="EW90" i="26"/>
  <c r="EX90" i="26"/>
  <c r="EY90" i="26"/>
  <c r="EZ90" i="26"/>
  <c r="FA90" i="26"/>
  <c r="FB90" i="26"/>
  <c r="FC90" i="26"/>
  <c r="FD90" i="26"/>
  <c r="FE90" i="26"/>
  <c r="FF90" i="26"/>
  <c r="FG90" i="26"/>
  <c r="FH90" i="26"/>
  <c r="FI90" i="26"/>
  <c r="FJ90" i="26"/>
  <c r="FK90" i="26"/>
  <c r="FL90" i="26"/>
  <c r="FM90" i="26"/>
  <c r="FN90" i="26"/>
  <c r="FO90" i="26"/>
  <c r="FP90" i="26"/>
  <c r="FQ90" i="26"/>
  <c r="FR90" i="26"/>
  <c r="FS90" i="26"/>
  <c r="FT90" i="26"/>
  <c r="FU90" i="26"/>
  <c r="FV90" i="26"/>
  <c r="FW90" i="26"/>
  <c r="FX90" i="26"/>
  <c r="FY90" i="26"/>
  <c r="FZ90" i="26"/>
  <c r="GA90" i="26"/>
  <c r="GB90" i="26"/>
  <c r="GC90" i="26"/>
  <c r="GD90" i="26"/>
  <c r="GE90" i="26"/>
  <c r="GF90" i="26"/>
  <c r="GG90" i="26"/>
  <c r="GH90" i="26"/>
  <c r="GI90" i="26"/>
  <c r="GJ90" i="26"/>
  <c r="GK90" i="26"/>
  <c r="GL90" i="26"/>
  <c r="GM90" i="26"/>
  <c r="GN90" i="26"/>
  <c r="GO90" i="26"/>
  <c r="GP90" i="26"/>
  <c r="GQ90" i="26"/>
  <c r="GR90" i="26"/>
  <c r="GS90" i="26"/>
  <c r="GT90" i="26"/>
  <c r="GU90" i="26"/>
  <c r="GV90" i="26"/>
  <c r="GW90" i="26"/>
  <c r="DB90" i="26"/>
  <c r="DB66" i="26"/>
  <c r="DC66" i="26"/>
  <c r="DD66" i="26"/>
  <c r="DE66" i="26"/>
  <c r="DF66" i="26"/>
  <c r="DG66" i="26"/>
  <c r="DH66" i="26"/>
  <c r="DI66" i="26"/>
  <c r="DJ66" i="26"/>
  <c r="DK66" i="26"/>
  <c r="DL66" i="26"/>
  <c r="DM66" i="26"/>
  <c r="DN66" i="26"/>
  <c r="DO66" i="26"/>
  <c r="DP66" i="26"/>
  <c r="DQ66" i="26"/>
  <c r="DR66" i="26"/>
  <c r="DS66" i="26"/>
  <c r="DT66" i="26"/>
  <c r="DU66" i="26"/>
  <c r="DV66" i="26"/>
  <c r="DW66" i="26"/>
  <c r="DX66" i="26"/>
  <c r="DY66" i="26"/>
  <c r="DZ66" i="26"/>
  <c r="EA66" i="26"/>
  <c r="EB66" i="26"/>
  <c r="EC66" i="26"/>
  <c r="ED66" i="26"/>
  <c r="EE66" i="26"/>
  <c r="EF66" i="26"/>
  <c r="EG66" i="26"/>
  <c r="EH66" i="26"/>
  <c r="EI66" i="26"/>
  <c r="EJ66" i="26"/>
  <c r="EK66" i="26"/>
  <c r="EL66" i="26"/>
  <c r="EM66" i="26"/>
  <c r="EN66" i="26"/>
  <c r="EO66" i="26"/>
  <c r="EP66" i="26"/>
  <c r="EQ66" i="26"/>
  <c r="ER66" i="26"/>
  <c r="ES66" i="26"/>
  <c r="ET66" i="26"/>
  <c r="EU66" i="26"/>
  <c r="EV66" i="26"/>
  <c r="EW66" i="26"/>
  <c r="EX66" i="26"/>
  <c r="EY66" i="26"/>
  <c r="EZ66" i="26"/>
  <c r="FA66" i="26"/>
  <c r="FB66" i="26"/>
  <c r="FC66" i="26"/>
  <c r="FD66" i="26"/>
  <c r="FE66" i="26"/>
  <c r="FF66" i="26"/>
  <c r="FG66" i="26"/>
  <c r="FH66" i="26"/>
  <c r="FI66" i="26"/>
  <c r="FJ66" i="26"/>
  <c r="FK66" i="26"/>
  <c r="FL66" i="26"/>
  <c r="FM66" i="26"/>
  <c r="FN66" i="26"/>
  <c r="FO66" i="26"/>
  <c r="FP66" i="26"/>
  <c r="FQ66" i="26"/>
  <c r="FR66" i="26"/>
  <c r="FS66" i="26"/>
  <c r="FT66" i="26"/>
  <c r="FU66" i="26"/>
  <c r="FV66" i="26"/>
  <c r="FW66" i="26"/>
  <c r="FX66" i="26"/>
  <c r="FY66" i="26"/>
  <c r="FZ66" i="26"/>
  <c r="GA66" i="26"/>
  <c r="GB66" i="26"/>
  <c r="GC66" i="26"/>
  <c r="GD66" i="26"/>
  <c r="GE66" i="26"/>
  <c r="GF66" i="26"/>
  <c r="GG66" i="26"/>
  <c r="GH66" i="26"/>
  <c r="GI66" i="26"/>
  <c r="GJ66" i="26"/>
  <c r="GK66" i="26"/>
  <c r="GL66" i="26"/>
  <c r="GM66" i="26"/>
  <c r="GN66" i="26"/>
  <c r="GO66" i="26"/>
  <c r="GP66" i="26"/>
  <c r="GQ66" i="26"/>
  <c r="GR66" i="26"/>
  <c r="GS66" i="26"/>
  <c r="GT66" i="26"/>
  <c r="GU66" i="26"/>
  <c r="GV66" i="26"/>
  <c r="GW66" i="26"/>
  <c r="DB93" i="26"/>
  <c r="DC93" i="26"/>
  <c r="DD93" i="26"/>
  <c r="DE93" i="26"/>
  <c r="DF93" i="26"/>
  <c r="DG93" i="26"/>
  <c r="DH93" i="26"/>
  <c r="DI93" i="26"/>
  <c r="DJ93" i="26"/>
  <c r="DK93" i="26"/>
  <c r="DL93" i="26"/>
  <c r="DM93" i="26"/>
  <c r="DN93" i="26"/>
  <c r="DO93" i="26"/>
  <c r="DP93" i="26"/>
  <c r="DQ93" i="26"/>
  <c r="DR93" i="26"/>
  <c r="DS93" i="26"/>
  <c r="DT93" i="26"/>
  <c r="DU93" i="26"/>
  <c r="DV93" i="26"/>
  <c r="DW93" i="26"/>
  <c r="DX93" i="26"/>
  <c r="DY93" i="26"/>
  <c r="DZ93" i="26"/>
  <c r="EA93" i="26"/>
  <c r="EB93" i="26"/>
  <c r="EC93" i="26"/>
  <c r="ED93" i="26"/>
  <c r="EE93" i="26"/>
  <c r="EF93" i="26"/>
  <c r="EG93" i="26"/>
  <c r="EH93" i="26"/>
  <c r="EI93" i="26"/>
  <c r="EJ93" i="26"/>
  <c r="EK93" i="26"/>
  <c r="EL93" i="26"/>
  <c r="EM93" i="26"/>
  <c r="EN93" i="26"/>
  <c r="EO93" i="26"/>
  <c r="EP93" i="26"/>
  <c r="EQ93" i="26"/>
  <c r="ER93" i="26"/>
  <c r="ES93" i="26"/>
  <c r="ET93" i="26"/>
  <c r="EU93" i="26"/>
  <c r="EV93" i="26"/>
  <c r="EW93" i="26"/>
  <c r="EX93" i="26"/>
  <c r="EY93" i="26"/>
  <c r="EZ93" i="26"/>
  <c r="FA93" i="26"/>
  <c r="FB93" i="26"/>
  <c r="FC93" i="26"/>
  <c r="FD93" i="26"/>
  <c r="FE93" i="26"/>
  <c r="FF93" i="26"/>
  <c r="FG93" i="26"/>
  <c r="FH93" i="26"/>
  <c r="FI93" i="26"/>
  <c r="FJ93" i="26"/>
  <c r="FK93" i="26"/>
  <c r="FL93" i="26"/>
  <c r="FM93" i="26"/>
  <c r="FN93" i="26"/>
  <c r="FO93" i="26"/>
  <c r="FP93" i="26"/>
  <c r="FQ93" i="26"/>
  <c r="FR93" i="26"/>
  <c r="FS93" i="26"/>
  <c r="FT93" i="26"/>
  <c r="FU93" i="26"/>
  <c r="FV93" i="26"/>
  <c r="FW93" i="26"/>
  <c r="FX93" i="26"/>
  <c r="FY93" i="26"/>
  <c r="FZ93" i="26"/>
  <c r="GA93" i="26"/>
  <c r="GB93" i="26"/>
  <c r="GC93" i="26"/>
  <c r="GD93" i="26"/>
  <c r="GE93" i="26"/>
  <c r="GF93" i="26"/>
  <c r="GG93" i="26"/>
  <c r="GH93" i="26"/>
  <c r="GI93" i="26"/>
  <c r="GJ93" i="26"/>
  <c r="GK93" i="26"/>
  <c r="GL93" i="26"/>
  <c r="GM93" i="26"/>
  <c r="GN93" i="26"/>
  <c r="GO93" i="26"/>
  <c r="GP93" i="26"/>
  <c r="GQ93" i="26"/>
  <c r="GR93" i="26"/>
  <c r="GS93" i="26"/>
  <c r="GT93" i="26"/>
  <c r="GU93" i="26"/>
  <c r="GV93" i="26"/>
  <c r="GW93" i="26"/>
  <c r="DB96" i="26"/>
  <c r="DC96" i="26"/>
  <c r="DD96" i="26"/>
  <c r="DE96" i="26"/>
  <c r="DF96" i="26"/>
  <c r="DG96" i="26"/>
  <c r="DH96" i="26"/>
  <c r="DI96" i="26"/>
  <c r="DJ96" i="26"/>
  <c r="DK96" i="26"/>
  <c r="DL96" i="26"/>
  <c r="DM96" i="26"/>
  <c r="DN96" i="26"/>
  <c r="DO96" i="26"/>
  <c r="DP96" i="26"/>
  <c r="DQ96" i="26"/>
  <c r="DR96" i="26"/>
  <c r="DS96" i="26"/>
  <c r="DT96" i="26"/>
  <c r="DU96" i="26"/>
  <c r="DV96" i="26"/>
  <c r="DW96" i="26"/>
  <c r="DX96" i="26"/>
  <c r="DY96" i="26"/>
  <c r="DZ96" i="26"/>
  <c r="EA96" i="26"/>
  <c r="EB96" i="26"/>
  <c r="EC96" i="26"/>
  <c r="ED96" i="26"/>
  <c r="EE96" i="26"/>
  <c r="EF96" i="26"/>
  <c r="EG96" i="26"/>
  <c r="EH96" i="26"/>
  <c r="EI96" i="26"/>
  <c r="EJ96" i="26"/>
  <c r="EK96" i="26"/>
  <c r="EL96" i="26"/>
  <c r="EM96" i="26"/>
  <c r="EN96" i="26"/>
  <c r="EO96" i="26"/>
  <c r="EP96" i="26"/>
  <c r="EQ96" i="26"/>
  <c r="ER96" i="26"/>
  <c r="ES96" i="26"/>
  <c r="ET96" i="26"/>
  <c r="EU96" i="26"/>
  <c r="EV96" i="26"/>
  <c r="EW96" i="26"/>
  <c r="EX96" i="26"/>
  <c r="EY96" i="26"/>
  <c r="EZ96" i="26"/>
  <c r="FA96" i="26"/>
  <c r="FB96" i="26"/>
  <c r="FC96" i="26"/>
  <c r="FD96" i="26"/>
  <c r="FE96" i="26"/>
  <c r="FF96" i="26"/>
  <c r="FG96" i="26"/>
  <c r="FH96" i="26"/>
  <c r="FI96" i="26"/>
  <c r="FJ96" i="26"/>
  <c r="FK96" i="26"/>
  <c r="FL96" i="26"/>
  <c r="FM96" i="26"/>
  <c r="FN96" i="26"/>
  <c r="FO96" i="26"/>
  <c r="FP96" i="26"/>
  <c r="FQ96" i="26"/>
  <c r="FR96" i="26"/>
  <c r="FS96" i="26"/>
  <c r="FT96" i="26"/>
  <c r="FU96" i="26"/>
  <c r="FV96" i="26"/>
  <c r="FW96" i="26"/>
  <c r="FX96" i="26"/>
  <c r="FY96" i="26"/>
  <c r="FZ96" i="26"/>
  <c r="GA96" i="26"/>
  <c r="GB96" i="26"/>
  <c r="GC96" i="26"/>
  <c r="GD96" i="26"/>
  <c r="GE96" i="26"/>
  <c r="GF96" i="26"/>
  <c r="GG96" i="26"/>
  <c r="GH96" i="26"/>
  <c r="GI96" i="26"/>
  <c r="GJ96" i="26"/>
  <c r="GK96" i="26"/>
  <c r="GL96" i="26"/>
  <c r="GM96" i="26"/>
  <c r="GN96" i="26"/>
  <c r="GO96" i="26"/>
  <c r="GP96" i="26"/>
  <c r="GQ96" i="26"/>
  <c r="GR96" i="26"/>
  <c r="GS96" i="26"/>
  <c r="GT96" i="26"/>
  <c r="GU96" i="26"/>
  <c r="GV96" i="26"/>
  <c r="GW96" i="26"/>
  <c r="DC94" i="26"/>
  <c r="DD94" i="26"/>
  <c r="DE94" i="26"/>
  <c r="DF94" i="26"/>
  <c r="DG94" i="26"/>
  <c r="DH94" i="26"/>
  <c r="DI94" i="26"/>
  <c r="DJ94" i="26"/>
  <c r="DK94" i="26"/>
  <c r="DL94" i="26"/>
  <c r="DM94" i="26"/>
  <c r="DN94" i="26"/>
  <c r="DO94" i="26"/>
  <c r="DP94" i="26"/>
  <c r="DQ94" i="26"/>
  <c r="DR94" i="26"/>
  <c r="DS94" i="26"/>
  <c r="DT94" i="26"/>
  <c r="DU94" i="26"/>
  <c r="DV94" i="26"/>
  <c r="DW94" i="26"/>
  <c r="DX94" i="26"/>
  <c r="DY94" i="26"/>
  <c r="DZ94" i="26"/>
  <c r="EA94" i="26"/>
  <c r="EB94" i="26"/>
  <c r="EC94" i="26"/>
  <c r="ED94" i="26"/>
  <c r="EE94" i="26"/>
  <c r="EF94" i="26"/>
  <c r="EG94" i="26"/>
  <c r="EH94" i="26"/>
  <c r="EI94" i="26"/>
  <c r="EJ94" i="26"/>
  <c r="EK94" i="26"/>
  <c r="EL94" i="26"/>
  <c r="EM94" i="26"/>
  <c r="EN94" i="26"/>
  <c r="EO94" i="26"/>
  <c r="EP94" i="26"/>
  <c r="EQ94" i="26"/>
  <c r="ER94" i="26"/>
  <c r="ES94" i="26"/>
  <c r="ET94" i="26"/>
  <c r="EU94" i="26"/>
  <c r="EV94" i="26"/>
  <c r="EW94" i="26"/>
  <c r="EX94" i="26"/>
  <c r="EY94" i="26"/>
  <c r="EZ94" i="26"/>
  <c r="FA94" i="26"/>
  <c r="FB94" i="26"/>
  <c r="FC94" i="26"/>
  <c r="FD94" i="26"/>
  <c r="FE94" i="26"/>
  <c r="FF94" i="26"/>
  <c r="FG94" i="26"/>
  <c r="FH94" i="26"/>
  <c r="FI94" i="26"/>
  <c r="FJ94" i="26"/>
  <c r="FK94" i="26"/>
  <c r="FL94" i="26"/>
  <c r="FM94" i="26"/>
  <c r="FN94" i="26"/>
  <c r="FO94" i="26"/>
  <c r="FP94" i="26"/>
  <c r="FQ94" i="26"/>
  <c r="FR94" i="26"/>
  <c r="FS94" i="26"/>
  <c r="FT94" i="26"/>
  <c r="FU94" i="26"/>
  <c r="FV94" i="26"/>
  <c r="FW94" i="26"/>
  <c r="FX94" i="26"/>
  <c r="FY94" i="26"/>
  <c r="FZ94" i="26"/>
  <c r="GA94" i="26"/>
  <c r="GB94" i="26"/>
  <c r="GC94" i="26"/>
  <c r="GD94" i="26"/>
  <c r="GE94" i="26"/>
  <c r="GF94" i="26"/>
  <c r="GG94" i="26"/>
  <c r="GH94" i="26"/>
  <c r="GI94" i="26"/>
  <c r="GJ94" i="26"/>
  <c r="GK94" i="26"/>
  <c r="GL94" i="26"/>
  <c r="GM94" i="26"/>
  <c r="GN94" i="26"/>
  <c r="GO94" i="26"/>
  <c r="GP94" i="26"/>
  <c r="GQ94" i="26"/>
  <c r="GR94" i="26"/>
  <c r="GS94" i="26"/>
  <c r="GT94" i="26"/>
  <c r="GU94" i="26"/>
  <c r="GV94" i="26"/>
  <c r="GW94" i="26"/>
  <c r="DB94" i="26"/>
  <c r="DB79" i="26"/>
  <c r="DC79" i="26"/>
  <c r="DD79" i="26"/>
  <c r="DE79" i="26"/>
  <c r="DF79" i="26"/>
  <c r="DG79" i="26"/>
  <c r="DH79" i="26"/>
  <c r="DI79" i="26"/>
  <c r="DJ79" i="26"/>
  <c r="DK79" i="26"/>
  <c r="DL79" i="26"/>
  <c r="DM79" i="26"/>
  <c r="DN79" i="26"/>
  <c r="DO79" i="26"/>
  <c r="DP79" i="26"/>
  <c r="DQ79" i="26"/>
  <c r="DR79" i="26"/>
  <c r="DS79" i="26"/>
  <c r="DT79" i="26"/>
  <c r="DU79" i="26"/>
  <c r="DV79" i="26"/>
  <c r="DW79" i="26"/>
  <c r="DX79" i="26"/>
  <c r="DY79" i="26"/>
  <c r="DZ79" i="26"/>
  <c r="EA79" i="26"/>
  <c r="EB79" i="26"/>
  <c r="EC79" i="26"/>
  <c r="ED79" i="26"/>
  <c r="EE79" i="26"/>
  <c r="EF79" i="26"/>
  <c r="EG79" i="26"/>
  <c r="EH79" i="26"/>
  <c r="EI79" i="26"/>
  <c r="EJ79" i="26"/>
  <c r="EK79" i="26"/>
  <c r="EL79" i="26"/>
  <c r="EM79" i="26"/>
  <c r="EN79" i="26"/>
  <c r="EO79" i="26"/>
  <c r="EP79" i="26"/>
  <c r="EQ79" i="26"/>
  <c r="ER79" i="26"/>
  <c r="ES79" i="26"/>
  <c r="ET79" i="26"/>
  <c r="EU79" i="26"/>
  <c r="EV79" i="26"/>
  <c r="EW79" i="26"/>
  <c r="EX79" i="26"/>
  <c r="EY79" i="26"/>
  <c r="EZ79" i="26"/>
  <c r="FA79" i="26"/>
  <c r="FB79" i="26"/>
  <c r="FC79" i="26"/>
  <c r="FD79" i="26"/>
  <c r="FE79" i="26"/>
  <c r="FF79" i="26"/>
  <c r="FG79" i="26"/>
  <c r="FH79" i="26"/>
  <c r="FI79" i="26"/>
  <c r="FJ79" i="26"/>
  <c r="FK79" i="26"/>
  <c r="FL79" i="26"/>
  <c r="FM79" i="26"/>
  <c r="FN79" i="26"/>
  <c r="FO79" i="26"/>
  <c r="FP79" i="26"/>
  <c r="FQ79" i="26"/>
  <c r="FR79" i="26"/>
  <c r="FS79" i="26"/>
  <c r="FT79" i="26"/>
  <c r="FU79" i="26"/>
  <c r="FV79" i="26"/>
  <c r="FW79" i="26"/>
  <c r="FX79" i="26"/>
  <c r="FY79" i="26"/>
  <c r="FZ79" i="26"/>
  <c r="GA79" i="26"/>
  <c r="GB79" i="26"/>
  <c r="GC79" i="26"/>
  <c r="GD79" i="26"/>
  <c r="GE79" i="26"/>
  <c r="GF79" i="26"/>
  <c r="GG79" i="26"/>
  <c r="GH79" i="26"/>
  <c r="GI79" i="26"/>
  <c r="GJ79" i="26"/>
  <c r="GK79" i="26"/>
  <c r="GL79" i="26"/>
  <c r="GM79" i="26"/>
  <c r="GN79" i="26"/>
  <c r="GO79" i="26"/>
  <c r="GP79" i="26"/>
  <c r="GQ79" i="26"/>
  <c r="GR79" i="26"/>
  <c r="GS79" i="26"/>
  <c r="GT79" i="26"/>
  <c r="GU79" i="26"/>
  <c r="GV79" i="26"/>
  <c r="GW79" i="26"/>
  <c r="DB102" i="26"/>
  <c r="DC102" i="26"/>
  <c r="DD102" i="26"/>
  <c r="DE102" i="26"/>
  <c r="DF102" i="26"/>
  <c r="DG102" i="26"/>
  <c r="DH102" i="26"/>
  <c r="DI102" i="26"/>
  <c r="DJ102" i="26"/>
  <c r="DK102" i="26"/>
  <c r="DL102" i="26"/>
  <c r="DM102" i="26"/>
  <c r="DN102" i="26"/>
  <c r="DO102" i="26"/>
  <c r="DP102" i="26"/>
  <c r="DQ102" i="26"/>
  <c r="DR102" i="26"/>
  <c r="DS102" i="26"/>
  <c r="DT102" i="26"/>
  <c r="DU102" i="26"/>
  <c r="DV102" i="26"/>
  <c r="DW102" i="26"/>
  <c r="DX102" i="26"/>
  <c r="DY102" i="26"/>
  <c r="DZ102" i="26"/>
  <c r="EA102" i="26"/>
  <c r="EB102" i="26"/>
  <c r="EC102" i="26"/>
  <c r="ED102" i="26"/>
  <c r="EE102" i="26"/>
  <c r="EF102" i="26"/>
  <c r="EG102" i="26"/>
  <c r="EH102" i="26"/>
  <c r="EI102" i="26"/>
  <c r="EJ102" i="26"/>
  <c r="EK102" i="26"/>
  <c r="EL102" i="26"/>
  <c r="EM102" i="26"/>
  <c r="EN102" i="26"/>
  <c r="EO102" i="26"/>
  <c r="EP102" i="26"/>
  <c r="EQ102" i="26"/>
  <c r="ER102" i="26"/>
  <c r="ES102" i="26"/>
  <c r="ET102" i="26"/>
  <c r="EU102" i="26"/>
  <c r="EV102" i="26"/>
  <c r="EW102" i="26"/>
  <c r="EX102" i="26"/>
  <c r="EY102" i="26"/>
  <c r="EZ102" i="26"/>
  <c r="FA102" i="26"/>
  <c r="FB102" i="26"/>
  <c r="FC102" i="26"/>
  <c r="FD102" i="26"/>
  <c r="FE102" i="26"/>
  <c r="FF102" i="26"/>
  <c r="FG102" i="26"/>
  <c r="FH102" i="26"/>
  <c r="FI102" i="26"/>
  <c r="FJ102" i="26"/>
  <c r="FK102" i="26"/>
  <c r="FL102" i="26"/>
  <c r="FM102" i="26"/>
  <c r="FN102" i="26"/>
  <c r="FO102" i="26"/>
  <c r="FP102" i="26"/>
  <c r="FQ102" i="26"/>
  <c r="FR102" i="26"/>
  <c r="FS102" i="26"/>
  <c r="FT102" i="26"/>
  <c r="FU102" i="26"/>
  <c r="FV102" i="26"/>
  <c r="FW102" i="26"/>
  <c r="FX102" i="26"/>
  <c r="FY102" i="26"/>
  <c r="FZ102" i="26"/>
  <c r="GA102" i="26"/>
  <c r="GB102" i="26"/>
  <c r="GC102" i="26"/>
  <c r="GD102" i="26"/>
  <c r="GE102" i="26"/>
  <c r="GF102" i="26"/>
  <c r="GG102" i="26"/>
  <c r="GH102" i="26"/>
  <c r="GI102" i="26"/>
  <c r="GJ102" i="26"/>
  <c r="GK102" i="26"/>
  <c r="GL102" i="26"/>
  <c r="GM102" i="26"/>
  <c r="GN102" i="26"/>
  <c r="GO102" i="26"/>
  <c r="GP102" i="26"/>
  <c r="GQ102" i="26"/>
  <c r="GR102" i="26"/>
  <c r="GS102" i="26"/>
  <c r="GT102" i="26"/>
  <c r="GU102" i="26"/>
  <c r="GV102" i="26"/>
  <c r="GW102" i="26"/>
  <c r="DC61" i="26"/>
  <c r="DD61" i="26"/>
  <c r="DE61" i="26"/>
  <c r="DF61" i="26"/>
  <c r="DG61" i="26"/>
  <c r="DH61" i="26"/>
  <c r="DI61" i="26"/>
  <c r="DJ61" i="26"/>
  <c r="DK61" i="26"/>
  <c r="DL61" i="26"/>
  <c r="DM61" i="26"/>
  <c r="DN61" i="26"/>
  <c r="DO61" i="26"/>
  <c r="DP61" i="26"/>
  <c r="DQ61" i="26"/>
  <c r="DR61" i="26"/>
  <c r="DS61" i="26"/>
  <c r="DT61" i="26"/>
  <c r="DU61" i="26"/>
  <c r="DV61" i="26"/>
  <c r="DW61" i="26"/>
  <c r="DX61" i="26"/>
  <c r="DY61" i="26"/>
  <c r="DZ61" i="26"/>
  <c r="EA61" i="26"/>
  <c r="EB61" i="26"/>
  <c r="EC61" i="26"/>
  <c r="ED61" i="26"/>
  <c r="EE61" i="26"/>
  <c r="EF61" i="26"/>
  <c r="EG61" i="26"/>
  <c r="EH61" i="26"/>
  <c r="EI61" i="26"/>
  <c r="EJ61" i="26"/>
  <c r="EK61" i="26"/>
  <c r="EL61" i="26"/>
  <c r="EM61" i="26"/>
  <c r="EN61" i="26"/>
  <c r="EO61" i="26"/>
  <c r="EP61" i="26"/>
  <c r="EQ61" i="26"/>
  <c r="ER61" i="26"/>
  <c r="ES61" i="26"/>
  <c r="ET61" i="26"/>
  <c r="EU61" i="26"/>
  <c r="EV61" i="26"/>
  <c r="EW61" i="26"/>
  <c r="EX61" i="26"/>
  <c r="EY61" i="26"/>
  <c r="EZ61" i="26"/>
  <c r="FA61" i="26"/>
  <c r="FB61" i="26"/>
  <c r="FC61" i="26"/>
  <c r="FD61" i="26"/>
  <c r="FE61" i="26"/>
  <c r="FF61" i="26"/>
  <c r="FG61" i="26"/>
  <c r="FH61" i="26"/>
  <c r="FI61" i="26"/>
  <c r="FJ61" i="26"/>
  <c r="FK61" i="26"/>
  <c r="FL61" i="26"/>
  <c r="FM61" i="26"/>
  <c r="FN61" i="26"/>
  <c r="FO61" i="26"/>
  <c r="FP61" i="26"/>
  <c r="FQ61" i="26"/>
  <c r="FR61" i="26"/>
  <c r="FS61" i="26"/>
  <c r="FT61" i="26"/>
  <c r="FU61" i="26"/>
  <c r="FV61" i="26"/>
  <c r="FW61" i="26"/>
  <c r="FX61" i="26"/>
  <c r="FY61" i="26"/>
  <c r="FZ61" i="26"/>
  <c r="GA61" i="26"/>
  <c r="GB61" i="26"/>
  <c r="GC61" i="26"/>
  <c r="GD61" i="26"/>
  <c r="GE61" i="26"/>
  <c r="GF61" i="26"/>
  <c r="GG61" i="26"/>
  <c r="GH61" i="26"/>
  <c r="GI61" i="26"/>
  <c r="GJ61" i="26"/>
  <c r="GK61" i="26"/>
  <c r="GL61" i="26"/>
  <c r="GM61" i="26"/>
  <c r="GN61" i="26"/>
  <c r="GO61" i="26"/>
  <c r="GP61" i="26"/>
  <c r="GQ61" i="26"/>
  <c r="GR61" i="26"/>
  <c r="GS61" i="26"/>
  <c r="GT61" i="26"/>
  <c r="GU61" i="26"/>
  <c r="GV61" i="26"/>
  <c r="GW61" i="26"/>
  <c r="DB61" i="26"/>
  <c r="DB88" i="26"/>
  <c r="DC88" i="26"/>
  <c r="DD88" i="26"/>
  <c r="DE88" i="26"/>
  <c r="DF88" i="26"/>
  <c r="DG88" i="26"/>
  <c r="DH88" i="26"/>
  <c r="DI88" i="26"/>
  <c r="DJ88" i="26"/>
  <c r="DK88" i="26"/>
  <c r="DL88" i="26"/>
  <c r="DM88" i="26"/>
  <c r="DN88" i="26"/>
  <c r="DO88" i="26"/>
  <c r="DP88" i="26"/>
  <c r="DQ88" i="26"/>
  <c r="DR88" i="26"/>
  <c r="DS88" i="26"/>
  <c r="DT88" i="26"/>
  <c r="DU88" i="26"/>
  <c r="DV88" i="26"/>
  <c r="DW88" i="26"/>
  <c r="DX88" i="26"/>
  <c r="DY88" i="26"/>
  <c r="DZ88" i="26"/>
  <c r="EA88" i="26"/>
  <c r="EB88" i="26"/>
  <c r="EC88" i="26"/>
  <c r="ED88" i="26"/>
  <c r="EE88" i="26"/>
  <c r="EF88" i="26"/>
  <c r="EG88" i="26"/>
  <c r="EH88" i="26"/>
  <c r="EI88" i="26"/>
  <c r="EJ88" i="26"/>
  <c r="EK88" i="26"/>
  <c r="EL88" i="26"/>
  <c r="EM88" i="26"/>
  <c r="EN88" i="26"/>
  <c r="EO88" i="26"/>
  <c r="EP88" i="26"/>
  <c r="EQ88" i="26"/>
  <c r="ER88" i="26"/>
  <c r="ES88" i="26"/>
  <c r="ET88" i="26"/>
  <c r="EU88" i="26"/>
  <c r="EV88" i="26"/>
  <c r="EW88" i="26"/>
  <c r="EX88" i="26"/>
  <c r="EY88" i="26"/>
  <c r="EZ88" i="26"/>
  <c r="FA88" i="26"/>
  <c r="FB88" i="26"/>
  <c r="FC88" i="26"/>
  <c r="FD88" i="26"/>
  <c r="FE88" i="26"/>
  <c r="FF88" i="26"/>
  <c r="FG88" i="26"/>
  <c r="FH88" i="26"/>
  <c r="FI88" i="26"/>
  <c r="FJ88" i="26"/>
  <c r="FK88" i="26"/>
  <c r="FL88" i="26"/>
  <c r="FM88" i="26"/>
  <c r="FN88" i="26"/>
  <c r="FO88" i="26"/>
  <c r="FP88" i="26"/>
  <c r="FQ88" i="26"/>
  <c r="FR88" i="26"/>
  <c r="FS88" i="26"/>
  <c r="FT88" i="26"/>
  <c r="FU88" i="26"/>
  <c r="FV88" i="26"/>
  <c r="FW88" i="26"/>
  <c r="FX88" i="26"/>
  <c r="FY88" i="26"/>
  <c r="FZ88" i="26"/>
  <c r="GA88" i="26"/>
  <c r="GB88" i="26"/>
  <c r="GC88" i="26"/>
  <c r="GD88" i="26"/>
  <c r="GE88" i="26"/>
  <c r="GF88" i="26"/>
  <c r="GG88" i="26"/>
  <c r="GH88" i="26"/>
  <c r="GI88" i="26"/>
  <c r="GJ88" i="26"/>
  <c r="GK88" i="26"/>
  <c r="GL88" i="26"/>
  <c r="GM88" i="26"/>
  <c r="GN88" i="26"/>
  <c r="GO88" i="26"/>
  <c r="GP88" i="26"/>
  <c r="GQ88" i="26"/>
  <c r="GR88" i="26"/>
  <c r="GS88" i="26"/>
  <c r="GT88" i="26"/>
  <c r="GU88" i="26"/>
  <c r="GV88" i="26"/>
  <c r="GW88" i="26"/>
  <c r="DC86" i="26"/>
  <c r="DD86" i="26"/>
  <c r="DE86" i="26"/>
  <c r="DF86" i="26"/>
  <c r="DG86" i="26"/>
  <c r="DH86" i="26"/>
  <c r="DI86" i="26"/>
  <c r="DJ86" i="26"/>
  <c r="DK86" i="26"/>
  <c r="DL86" i="26"/>
  <c r="DM86" i="26"/>
  <c r="DN86" i="26"/>
  <c r="DO86" i="26"/>
  <c r="DP86" i="26"/>
  <c r="DQ86" i="26"/>
  <c r="DR86" i="26"/>
  <c r="DS86" i="26"/>
  <c r="DT86" i="26"/>
  <c r="DU86" i="26"/>
  <c r="DV86" i="26"/>
  <c r="DW86" i="26"/>
  <c r="DX86" i="26"/>
  <c r="DY86" i="26"/>
  <c r="DZ86" i="26"/>
  <c r="EA86" i="26"/>
  <c r="EB86" i="26"/>
  <c r="EC86" i="26"/>
  <c r="ED86" i="26"/>
  <c r="EE86" i="26"/>
  <c r="EF86" i="26"/>
  <c r="EG86" i="26"/>
  <c r="EH86" i="26"/>
  <c r="EI86" i="26"/>
  <c r="EJ86" i="26"/>
  <c r="EK86" i="26"/>
  <c r="EL86" i="26"/>
  <c r="EM86" i="26"/>
  <c r="EN86" i="26"/>
  <c r="EO86" i="26"/>
  <c r="EP86" i="26"/>
  <c r="EQ86" i="26"/>
  <c r="ER86" i="26"/>
  <c r="ES86" i="26"/>
  <c r="ET86" i="26"/>
  <c r="EU86" i="26"/>
  <c r="EV86" i="26"/>
  <c r="EW86" i="26"/>
  <c r="EX86" i="26"/>
  <c r="EY86" i="26"/>
  <c r="EZ86" i="26"/>
  <c r="FA86" i="26"/>
  <c r="FB86" i="26"/>
  <c r="FC86" i="26"/>
  <c r="FD86" i="26"/>
  <c r="FE86" i="26"/>
  <c r="FF86" i="26"/>
  <c r="FG86" i="26"/>
  <c r="FH86" i="26"/>
  <c r="FI86" i="26"/>
  <c r="FJ86" i="26"/>
  <c r="FK86" i="26"/>
  <c r="FL86" i="26"/>
  <c r="FM86" i="26"/>
  <c r="FN86" i="26"/>
  <c r="FO86" i="26"/>
  <c r="FP86" i="26"/>
  <c r="FQ86" i="26"/>
  <c r="FR86" i="26"/>
  <c r="FS86" i="26"/>
  <c r="FT86" i="26"/>
  <c r="FU86" i="26"/>
  <c r="FV86" i="26"/>
  <c r="FW86" i="26"/>
  <c r="FX86" i="26"/>
  <c r="FY86" i="26"/>
  <c r="FZ86" i="26"/>
  <c r="GA86" i="26"/>
  <c r="GB86" i="26"/>
  <c r="GC86" i="26"/>
  <c r="GD86" i="26"/>
  <c r="GE86" i="26"/>
  <c r="GF86" i="26"/>
  <c r="GG86" i="26"/>
  <c r="GH86" i="26"/>
  <c r="GI86" i="26"/>
  <c r="GJ86" i="26"/>
  <c r="GK86" i="26"/>
  <c r="GL86" i="26"/>
  <c r="GM86" i="26"/>
  <c r="GN86" i="26"/>
  <c r="GO86" i="26"/>
  <c r="GP86" i="26"/>
  <c r="GQ86" i="26"/>
  <c r="GR86" i="26"/>
  <c r="GS86" i="26"/>
  <c r="GT86" i="26"/>
  <c r="GU86" i="26"/>
  <c r="GV86" i="26"/>
  <c r="GW86" i="26"/>
  <c r="DB86" i="26"/>
  <c r="DB77" i="26"/>
  <c r="DC77" i="26"/>
  <c r="DD77" i="26"/>
  <c r="DE77" i="26"/>
  <c r="DF77" i="26"/>
  <c r="DG77" i="26"/>
  <c r="DH77" i="26"/>
  <c r="DI77" i="26"/>
  <c r="DJ77" i="26"/>
  <c r="DK77" i="26"/>
  <c r="DL77" i="26"/>
  <c r="DM77" i="26"/>
  <c r="DN77" i="26"/>
  <c r="DO77" i="26"/>
  <c r="DP77" i="26"/>
  <c r="DQ77" i="26"/>
  <c r="DR77" i="26"/>
  <c r="DS77" i="26"/>
  <c r="DT77" i="26"/>
  <c r="DU77" i="26"/>
  <c r="DV77" i="26"/>
  <c r="DW77" i="26"/>
  <c r="DX77" i="26"/>
  <c r="DY77" i="26"/>
  <c r="DZ77" i="26"/>
  <c r="EA77" i="26"/>
  <c r="EB77" i="26"/>
  <c r="EC77" i="26"/>
  <c r="ED77" i="26"/>
  <c r="EE77" i="26"/>
  <c r="EF77" i="26"/>
  <c r="EG77" i="26"/>
  <c r="EH77" i="26"/>
  <c r="EI77" i="26"/>
  <c r="EJ77" i="26"/>
  <c r="EK77" i="26"/>
  <c r="EL77" i="26"/>
  <c r="EM77" i="26"/>
  <c r="EN77" i="26"/>
  <c r="EO77" i="26"/>
  <c r="EP77" i="26"/>
  <c r="EQ77" i="26"/>
  <c r="ER77" i="26"/>
  <c r="ES77" i="26"/>
  <c r="ET77" i="26"/>
  <c r="EU77" i="26"/>
  <c r="EV77" i="26"/>
  <c r="EW77" i="26"/>
  <c r="EX77" i="26"/>
  <c r="EY77" i="26"/>
  <c r="EZ77" i="26"/>
  <c r="FA77" i="26"/>
  <c r="FB77" i="26"/>
  <c r="FC77" i="26"/>
  <c r="FD77" i="26"/>
  <c r="FE77" i="26"/>
  <c r="FF77" i="26"/>
  <c r="FG77" i="26"/>
  <c r="FH77" i="26"/>
  <c r="FI77" i="26"/>
  <c r="FJ77" i="26"/>
  <c r="FK77" i="26"/>
  <c r="FL77" i="26"/>
  <c r="FM77" i="26"/>
  <c r="FN77" i="26"/>
  <c r="FO77" i="26"/>
  <c r="FP77" i="26"/>
  <c r="FQ77" i="26"/>
  <c r="FR77" i="26"/>
  <c r="FS77" i="26"/>
  <c r="FT77" i="26"/>
  <c r="FU77" i="26"/>
  <c r="FV77" i="26"/>
  <c r="FW77" i="26"/>
  <c r="FX77" i="26"/>
  <c r="FY77" i="26"/>
  <c r="FZ77" i="26"/>
  <c r="GA77" i="26"/>
  <c r="GB77" i="26"/>
  <c r="GC77" i="26"/>
  <c r="GD77" i="26"/>
  <c r="GE77" i="26"/>
  <c r="GF77" i="26"/>
  <c r="GG77" i="26"/>
  <c r="GH77" i="26"/>
  <c r="GI77" i="26"/>
  <c r="GJ77" i="26"/>
  <c r="GK77" i="26"/>
  <c r="GL77" i="26"/>
  <c r="GM77" i="26"/>
  <c r="GN77" i="26"/>
  <c r="GO77" i="26"/>
  <c r="GP77" i="26"/>
  <c r="GQ77" i="26"/>
  <c r="GR77" i="26"/>
  <c r="GS77" i="26"/>
  <c r="GT77" i="26"/>
  <c r="GU77" i="26"/>
  <c r="GV77" i="26"/>
  <c r="GW77" i="26"/>
  <c r="DB83" i="26"/>
  <c r="DC83" i="26"/>
  <c r="DD83" i="26"/>
  <c r="DE83" i="26"/>
  <c r="DF83" i="26"/>
  <c r="DG83" i="26"/>
  <c r="DH83" i="26"/>
  <c r="DI83" i="26"/>
  <c r="DJ83" i="26"/>
  <c r="DK83" i="26"/>
  <c r="DL83" i="26"/>
  <c r="DM83" i="26"/>
  <c r="DN83" i="26"/>
  <c r="DO83" i="26"/>
  <c r="DP83" i="26"/>
  <c r="DQ83" i="26"/>
  <c r="DR83" i="26"/>
  <c r="DS83" i="26"/>
  <c r="DT83" i="26"/>
  <c r="DU83" i="26"/>
  <c r="DV83" i="26"/>
  <c r="DW83" i="26"/>
  <c r="DX83" i="26"/>
  <c r="DY83" i="26"/>
  <c r="DZ83" i="26"/>
  <c r="EA83" i="26"/>
  <c r="EB83" i="26"/>
  <c r="EC83" i="26"/>
  <c r="ED83" i="26"/>
  <c r="EE83" i="26"/>
  <c r="EF83" i="26"/>
  <c r="EG83" i="26"/>
  <c r="EH83" i="26"/>
  <c r="EI83" i="26"/>
  <c r="EJ83" i="26"/>
  <c r="EK83" i="26"/>
  <c r="EL83" i="26"/>
  <c r="EM83" i="26"/>
  <c r="EN83" i="26"/>
  <c r="EO83" i="26"/>
  <c r="EP83" i="26"/>
  <c r="EQ83" i="26"/>
  <c r="ER83" i="26"/>
  <c r="ES83" i="26"/>
  <c r="ET83" i="26"/>
  <c r="EU83" i="26"/>
  <c r="EV83" i="26"/>
  <c r="EW83" i="26"/>
  <c r="EX83" i="26"/>
  <c r="EY83" i="26"/>
  <c r="EZ83" i="26"/>
  <c r="FA83" i="26"/>
  <c r="FB83" i="26"/>
  <c r="FC83" i="26"/>
  <c r="FD83" i="26"/>
  <c r="FE83" i="26"/>
  <c r="FF83" i="26"/>
  <c r="FG83" i="26"/>
  <c r="FH83" i="26"/>
  <c r="FI83" i="26"/>
  <c r="FJ83" i="26"/>
  <c r="FK83" i="26"/>
  <c r="FL83" i="26"/>
  <c r="FM83" i="26"/>
  <c r="FN83" i="26"/>
  <c r="FO83" i="26"/>
  <c r="FP83" i="26"/>
  <c r="FQ83" i="26"/>
  <c r="FR83" i="26"/>
  <c r="FS83" i="26"/>
  <c r="FT83" i="26"/>
  <c r="FU83" i="26"/>
  <c r="FV83" i="26"/>
  <c r="FW83" i="26"/>
  <c r="FX83" i="26"/>
  <c r="FY83" i="26"/>
  <c r="FZ83" i="26"/>
  <c r="GA83" i="26"/>
  <c r="GB83" i="26"/>
  <c r="GC83" i="26"/>
  <c r="GD83" i="26"/>
  <c r="GE83" i="26"/>
  <c r="GF83" i="26"/>
  <c r="GG83" i="26"/>
  <c r="GH83" i="26"/>
  <c r="GI83" i="26"/>
  <c r="GJ83" i="26"/>
  <c r="GK83" i="26"/>
  <c r="GL83" i="26"/>
  <c r="GM83" i="26"/>
  <c r="GN83" i="26"/>
  <c r="GO83" i="26"/>
  <c r="GP83" i="26"/>
  <c r="GQ83" i="26"/>
  <c r="GR83" i="26"/>
  <c r="GS83" i="26"/>
  <c r="GT83" i="26"/>
  <c r="GU83" i="26"/>
  <c r="GV83" i="26"/>
  <c r="GW83" i="26"/>
  <c r="DB84" i="26"/>
  <c r="DC84" i="26"/>
  <c r="DD84" i="26"/>
  <c r="DE84" i="26"/>
  <c r="DF84" i="26"/>
  <c r="DG84" i="26"/>
  <c r="DH84" i="26"/>
  <c r="DI84" i="26"/>
  <c r="DJ84" i="26"/>
  <c r="DK84" i="26"/>
  <c r="DL84" i="26"/>
  <c r="DM84" i="26"/>
  <c r="DN84" i="26"/>
  <c r="DO84" i="26"/>
  <c r="DP84" i="26"/>
  <c r="DQ84" i="26"/>
  <c r="DR84" i="26"/>
  <c r="DS84" i="26"/>
  <c r="DT84" i="26"/>
  <c r="DU84" i="26"/>
  <c r="DV84" i="26"/>
  <c r="DW84" i="26"/>
  <c r="DX84" i="26"/>
  <c r="DY84" i="26"/>
  <c r="DZ84" i="26"/>
  <c r="EA84" i="26"/>
  <c r="EB84" i="26"/>
  <c r="EC84" i="26"/>
  <c r="ED84" i="26"/>
  <c r="EE84" i="26"/>
  <c r="EF84" i="26"/>
  <c r="EG84" i="26"/>
  <c r="EH84" i="26"/>
  <c r="EI84" i="26"/>
  <c r="EJ84" i="26"/>
  <c r="EK84" i="26"/>
  <c r="EL84" i="26"/>
  <c r="EM84" i="26"/>
  <c r="EN84" i="26"/>
  <c r="EO84" i="26"/>
  <c r="EP84" i="26"/>
  <c r="EQ84" i="26"/>
  <c r="ER84" i="26"/>
  <c r="ES84" i="26"/>
  <c r="ET84" i="26"/>
  <c r="EU84" i="26"/>
  <c r="EV84" i="26"/>
  <c r="EW84" i="26"/>
  <c r="EX84" i="26"/>
  <c r="EY84" i="26"/>
  <c r="EZ84" i="26"/>
  <c r="FA84" i="26"/>
  <c r="FB84" i="26"/>
  <c r="FC84" i="26"/>
  <c r="FD84" i="26"/>
  <c r="FE84" i="26"/>
  <c r="FF84" i="26"/>
  <c r="FG84" i="26"/>
  <c r="FH84" i="26"/>
  <c r="FI84" i="26"/>
  <c r="FJ84" i="26"/>
  <c r="FK84" i="26"/>
  <c r="FL84" i="26"/>
  <c r="FM84" i="26"/>
  <c r="FN84" i="26"/>
  <c r="FO84" i="26"/>
  <c r="FP84" i="26"/>
  <c r="FQ84" i="26"/>
  <c r="FR84" i="26"/>
  <c r="FS84" i="26"/>
  <c r="FT84" i="26"/>
  <c r="FU84" i="26"/>
  <c r="FV84" i="26"/>
  <c r="FW84" i="26"/>
  <c r="FX84" i="26"/>
  <c r="FY84" i="26"/>
  <c r="FZ84" i="26"/>
  <c r="GA84" i="26"/>
  <c r="GB84" i="26"/>
  <c r="GC84" i="26"/>
  <c r="GD84" i="26"/>
  <c r="GE84" i="26"/>
  <c r="GF84" i="26"/>
  <c r="GG84" i="26"/>
  <c r="GH84" i="26"/>
  <c r="GI84" i="26"/>
  <c r="GJ84" i="26"/>
  <c r="GK84" i="26"/>
  <c r="GL84" i="26"/>
  <c r="GM84" i="26"/>
  <c r="GN84" i="26"/>
  <c r="GO84" i="26"/>
  <c r="GP84" i="26"/>
  <c r="GQ84" i="26"/>
  <c r="GR84" i="26"/>
  <c r="GS84" i="26"/>
  <c r="GT84" i="26"/>
  <c r="GU84" i="26"/>
  <c r="GV84" i="26"/>
  <c r="GW84" i="26"/>
  <c r="DB74" i="26"/>
  <c r="DC74" i="26"/>
  <c r="DD74" i="26"/>
  <c r="DE74" i="26"/>
  <c r="DF74" i="26"/>
  <c r="DG74" i="26"/>
  <c r="DH74" i="26"/>
  <c r="DI74" i="26"/>
  <c r="DJ74" i="26"/>
  <c r="DK74" i="26"/>
  <c r="DL74" i="26"/>
  <c r="DM74" i="26"/>
  <c r="DN74" i="26"/>
  <c r="DO74" i="26"/>
  <c r="DP74" i="26"/>
  <c r="DQ74" i="26"/>
  <c r="DR74" i="26"/>
  <c r="DS74" i="26"/>
  <c r="DT74" i="26"/>
  <c r="DU74" i="26"/>
  <c r="DV74" i="26"/>
  <c r="DW74" i="26"/>
  <c r="DX74" i="26"/>
  <c r="DY74" i="26"/>
  <c r="DZ74" i="26"/>
  <c r="EA74" i="26"/>
  <c r="EB74" i="26"/>
  <c r="EC74" i="26"/>
  <c r="ED74" i="26"/>
  <c r="EE74" i="26"/>
  <c r="EF74" i="26"/>
  <c r="EG74" i="26"/>
  <c r="EH74" i="26"/>
  <c r="EI74" i="26"/>
  <c r="EJ74" i="26"/>
  <c r="EK74" i="26"/>
  <c r="EL74" i="26"/>
  <c r="EM74" i="26"/>
  <c r="EN74" i="26"/>
  <c r="EO74" i="26"/>
  <c r="EP74" i="26"/>
  <c r="EQ74" i="26"/>
  <c r="ER74" i="26"/>
  <c r="ES74" i="26"/>
  <c r="ET74" i="26"/>
  <c r="EU74" i="26"/>
  <c r="EV74" i="26"/>
  <c r="EW74" i="26"/>
  <c r="EX74" i="26"/>
  <c r="EY74" i="26"/>
  <c r="EZ74" i="26"/>
  <c r="FA74" i="26"/>
  <c r="FB74" i="26"/>
  <c r="FC74" i="26"/>
  <c r="FD74" i="26"/>
  <c r="FE74" i="26"/>
  <c r="FF74" i="26"/>
  <c r="FG74" i="26"/>
  <c r="FH74" i="26"/>
  <c r="FI74" i="26"/>
  <c r="FJ74" i="26"/>
  <c r="FK74" i="26"/>
  <c r="FL74" i="26"/>
  <c r="FM74" i="26"/>
  <c r="FN74" i="26"/>
  <c r="FO74" i="26"/>
  <c r="FP74" i="26"/>
  <c r="FQ74" i="26"/>
  <c r="FR74" i="26"/>
  <c r="FS74" i="26"/>
  <c r="FT74" i="26"/>
  <c r="FU74" i="26"/>
  <c r="FV74" i="26"/>
  <c r="FW74" i="26"/>
  <c r="FX74" i="26"/>
  <c r="FY74" i="26"/>
  <c r="FZ74" i="26"/>
  <c r="GA74" i="26"/>
  <c r="GB74" i="26"/>
  <c r="GC74" i="26"/>
  <c r="GD74" i="26"/>
  <c r="GE74" i="26"/>
  <c r="GF74" i="26"/>
  <c r="GG74" i="26"/>
  <c r="GH74" i="26"/>
  <c r="GI74" i="26"/>
  <c r="GJ74" i="26"/>
  <c r="GK74" i="26"/>
  <c r="GL74" i="26"/>
  <c r="GM74" i="26"/>
  <c r="GN74" i="26"/>
  <c r="GO74" i="26"/>
  <c r="GP74" i="26"/>
  <c r="GQ74" i="26"/>
  <c r="GR74" i="26"/>
  <c r="GS74" i="26"/>
  <c r="GT74" i="26"/>
  <c r="GU74" i="26"/>
  <c r="GV74" i="26"/>
  <c r="GW74" i="26"/>
  <c r="DC103" i="26"/>
  <c r="DD103" i="26"/>
  <c r="DE103" i="26"/>
  <c r="DF103" i="26"/>
  <c r="DG103" i="26"/>
  <c r="DH103" i="26"/>
  <c r="DI103" i="26"/>
  <c r="DJ103" i="26"/>
  <c r="DK103" i="26"/>
  <c r="DL103" i="26"/>
  <c r="DM103" i="26"/>
  <c r="DN103" i="26"/>
  <c r="DO103" i="26"/>
  <c r="DP103" i="26"/>
  <c r="DQ103" i="26"/>
  <c r="DR103" i="26"/>
  <c r="DS103" i="26"/>
  <c r="DT103" i="26"/>
  <c r="DU103" i="26"/>
  <c r="DV103" i="26"/>
  <c r="DW103" i="26"/>
  <c r="DX103" i="26"/>
  <c r="DY103" i="26"/>
  <c r="DZ103" i="26"/>
  <c r="EA103" i="26"/>
  <c r="EB103" i="26"/>
  <c r="EC103" i="26"/>
  <c r="ED103" i="26"/>
  <c r="EE103" i="26"/>
  <c r="EF103" i="26"/>
  <c r="EG103" i="26"/>
  <c r="EH103" i="26"/>
  <c r="EI103" i="26"/>
  <c r="EJ103" i="26"/>
  <c r="EK103" i="26"/>
  <c r="EL103" i="26"/>
  <c r="EM103" i="26"/>
  <c r="EN103" i="26"/>
  <c r="EO103" i="26"/>
  <c r="EP103" i="26"/>
  <c r="EQ103" i="26"/>
  <c r="ER103" i="26"/>
  <c r="ES103" i="26"/>
  <c r="ET103" i="26"/>
  <c r="EU103" i="26"/>
  <c r="EV103" i="26"/>
  <c r="EW103" i="26"/>
  <c r="EX103" i="26"/>
  <c r="EY103" i="26"/>
  <c r="EZ103" i="26"/>
  <c r="FA103" i="26"/>
  <c r="FB103" i="26"/>
  <c r="FC103" i="26"/>
  <c r="FD103" i="26"/>
  <c r="FE103" i="26"/>
  <c r="FF103" i="26"/>
  <c r="FG103" i="26"/>
  <c r="FH103" i="26"/>
  <c r="FI103" i="26"/>
  <c r="FJ103" i="26"/>
  <c r="FK103" i="26"/>
  <c r="FL103" i="26"/>
  <c r="FM103" i="26"/>
  <c r="FN103" i="26"/>
  <c r="FO103" i="26"/>
  <c r="FP103" i="26"/>
  <c r="FQ103" i="26"/>
  <c r="FR103" i="26"/>
  <c r="FS103" i="26"/>
  <c r="FT103" i="26"/>
  <c r="FU103" i="26"/>
  <c r="FV103" i="26"/>
  <c r="FW103" i="26"/>
  <c r="FX103" i="26"/>
  <c r="FY103" i="26"/>
  <c r="FZ103" i="26"/>
  <c r="GA103" i="26"/>
  <c r="GB103" i="26"/>
  <c r="GC103" i="26"/>
  <c r="GD103" i="26"/>
  <c r="GE103" i="26"/>
  <c r="GF103" i="26"/>
  <c r="GG103" i="26"/>
  <c r="GH103" i="26"/>
  <c r="GI103" i="26"/>
  <c r="GJ103" i="26"/>
  <c r="GK103" i="26"/>
  <c r="GL103" i="26"/>
  <c r="GM103" i="26"/>
  <c r="GN103" i="26"/>
  <c r="GO103" i="26"/>
  <c r="GP103" i="26"/>
  <c r="GQ103" i="26"/>
  <c r="GR103" i="26"/>
  <c r="GS103" i="26"/>
  <c r="GT103" i="26"/>
  <c r="GU103" i="26"/>
  <c r="GV103" i="26"/>
  <c r="GW103" i="26"/>
  <c r="DB103" i="26"/>
  <c r="DB62" i="26"/>
  <c r="DC62" i="26"/>
  <c r="DD62" i="26"/>
  <c r="DE62" i="26"/>
  <c r="DF62" i="26"/>
  <c r="DG62" i="26"/>
  <c r="DH62" i="26"/>
  <c r="DI62" i="26"/>
  <c r="DJ62" i="26"/>
  <c r="DK62" i="26"/>
  <c r="DL62" i="26"/>
  <c r="DM62" i="26"/>
  <c r="DN62" i="26"/>
  <c r="DO62" i="26"/>
  <c r="DP62" i="26"/>
  <c r="DQ62" i="26"/>
  <c r="DR62" i="26"/>
  <c r="DS62" i="26"/>
  <c r="DT62" i="26"/>
  <c r="DU62" i="26"/>
  <c r="DV62" i="26"/>
  <c r="DW62" i="26"/>
  <c r="DX62" i="26"/>
  <c r="DY62" i="26"/>
  <c r="DZ62" i="26"/>
  <c r="EA62" i="26"/>
  <c r="EB62" i="26"/>
  <c r="EC62" i="26"/>
  <c r="ED62" i="26"/>
  <c r="EE62" i="26"/>
  <c r="EF62" i="26"/>
  <c r="EG62" i="26"/>
  <c r="EH62" i="26"/>
  <c r="EI62" i="26"/>
  <c r="EJ62" i="26"/>
  <c r="EK62" i="26"/>
  <c r="EL62" i="26"/>
  <c r="EM62" i="26"/>
  <c r="EN62" i="26"/>
  <c r="EO62" i="26"/>
  <c r="EP62" i="26"/>
  <c r="EQ62" i="26"/>
  <c r="ER62" i="26"/>
  <c r="ES62" i="26"/>
  <c r="ET62" i="26"/>
  <c r="EU62" i="26"/>
  <c r="EV62" i="26"/>
  <c r="EW62" i="26"/>
  <c r="EX62" i="26"/>
  <c r="EY62" i="26"/>
  <c r="EZ62" i="26"/>
  <c r="FA62" i="26"/>
  <c r="FB62" i="26"/>
  <c r="FC62" i="26"/>
  <c r="FD62" i="26"/>
  <c r="FE62" i="26"/>
  <c r="FF62" i="26"/>
  <c r="FG62" i="26"/>
  <c r="FH62" i="26"/>
  <c r="FI62" i="26"/>
  <c r="FJ62" i="26"/>
  <c r="FK62" i="26"/>
  <c r="FL62" i="26"/>
  <c r="FM62" i="26"/>
  <c r="FN62" i="26"/>
  <c r="FO62" i="26"/>
  <c r="FP62" i="26"/>
  <c r="FQ62" i="26"/>
  <c r="FR62" i="26"/>
  <c r="FS62" i="26"/>
  <c r="FT62" i="26"/>
  <c r="FU62" i="26"/>
  <c r="FV62" i="26"/>
  <c r="FW62" i="26"/>
  <c r="FX62" i="26"/>
  <c r="FY62" i="26"/>
  <c r="FZ62" i="26"/>
  <c r="GA62" i="26"/>
  <c r="GB62" i="26"/>
  <c r="GC62" i="26"/>
  <c r="GD62" i="26"/>
  <c r="GE62" i="26"/>
  <c r="GF62" i="26"/>
  <c r="GG62" i="26"/>
  <c r="GH62" i="26"/>
  <c r="GI62" i="26"/>
  <c r="GJ62" i="26"/>
  <c r="GK62" i="26"/>
  <c r="GL62" i="26"/>
  <c r="GM62" i="26"/>
  <c r="GN62" i="26"/>
  <c r="GO62" i="26"/>
  <c r="GP62" i="26"/>
  <c r="GQ62" i="26"/>
  <c r="GR62" i="26"/>
  <c r="GS62" i="26"/>
  <c r="GT62" i="26"/>
  <c r="GU62" i="26"/>
  <c r="GV62" i="26"/>
  <c r="GW62" i="26"/>
  <c r="DB81" i="26"/>
  <c r="DC81" i="26"/>
  <c r="DD81" i="26"/>
  <c r="DE81" i="26"/>
  <c r="DF81" i="26"/>
  <c r="DG81" i="26"/>
  <c r="DH81" i="26"/>
  <c r="DI81" i="26"/>
  <c r="DJ81" i="26"/>
  <c r="DK81" i="26"/>
  <c r="DL81" i="26"/>
  <c r="DM81" i="26"/>
  <c r="DN81" i="26"/>
  <c r="DO81" i="26"/>
  <c r="DP81" i="26"/>
  <c r="DQ81" i="26"/>
  <c r="DR81" i="26"/>
  <c r="DS81" i="26"/>
  <c r="DT81" i="26"/>
  <c r="DU81" i="26"/>
  <c r="DV81" i="26"/>
  <c r="DW81" i="26"/>
  <c r="DX81" i="26"/>
  <c r="DY81" i="26"/>
  <c r="DZ81" i="26"/>
  <c r="EA81" i="26"/>
  <c r="EB81" i="26"/>
  <c r="EC81" i="26"/>
  <c r="ED81" i="26"/>
  <c r="EE81" i="26"/>
  <c r="EF81" i="26"/>
  <c r="EG81" i="26"/>
  <c r="EH81" i="26"/>
  <c r="EI81" i="26"/>
  <c r="EJ81" i="26"/>
  <c r="EK81" i="26"/>
  <c r="EL81" i="26"/>
  <c r="EM81" i="26"/>
  <c r="EN81" i="26"/>
  <c r="EO81" i="26"/>
  <c r="EP81" i="26"/>
  <c r="EQ81" i="26"/>
  <c r="ER81" i="26"/>
  <c r="ES81" i="26"/>
  <c r="ET81" i="26"/>
  <c r="EU81" i="26"/>
  <c r="EV81" i="26"/>
  <c r="EW81" i="26"/>
  <c r="EX81" i="26"/>
  <c r="EY81" i="26"/>
  <c r="EZ81" i="26"/>
  <c r="FA81" i="26"/>
  <c r="FB81" i="26"/>
  <c r="FC81" i="26"/>
  <c r="FD81" i="26"/>
  <c r="FE81" i="26"/>
  <c r="FF81" i="26"/>
  <c r="FG81" i="26"/>
  <c r="FH81" i="26"/>
  <c r="FI81" i="26"/>
  <c r="FJ81" i="26"/>
  <c r="FK81" i="26"/>
  <c r="FL81" i="26"/>
  <c r="FM81" i="26"/>
  <c r="FN81" i="26"/>
  <c r="FO81" i="26"/>
  <c r="FP81" i="26"/>
  <c r="FQ81" i="26"/>
  <c r="FR81" i="26"/>
  <c r="FS81" i="26"/>
  <c r="FT81" i="26"/>
  <c r="FU81" i="26"/>
  <c r="FV81" i="26"/>
  <c r="FW81" i="26"/>
  <c r="FX81" i="26"/>
  <c r="FY81" i="26"/>
  <c r="FZ81" i="26"/>
  <c r="GA81" i="26"/>
  <c r="GB81" i="26"/>
  <c r="GC81" i="26"/>
  <c r="GD81" i="26"/>
  <c r="GE81" i="26"/>
  <c r="GF81" i="26"/>
  <c r="GG81" i="26"/>
  <c r="GH81" i="26"/>
  <c r="GI81" i="26"/>
  <c r="GJ81" i="26"/>
  <c r="GK81" i="26"/>
  <c r="GL81" i="26"/>
  <c r="GM81" i="26"/>
  <c r="GN81" i="26"/>
  <c r="GO81" i="26"/>
  <c r="GP81" i="26"/>
  <c r="GQ81" i="26"/>
  <c r="GR81" i="26"/>
  <c r="GS81" i="26"/>
  <c r="GT81" i="26"/>
  <c r="GU81" i="26"/>
  <c r="GV81" i="26"/>
  <c r="GW81" i="26"/>
  <c r="DB85" i="26"/>
  <c r="DC85" i="26"/>
  <c r="DD85" i="26"/>
  <c r="DE85" i="26"/>
  <c r="DF85" i="26"/>
  <c r="DG85" i="26"/>
  <c r="DH85" i="26"/>
  <c r="DI85" i="26"/>
  <c r="DJ85" i="26"/>
  <c r="DK85" i="26"/>
  <c r="DL85" i="26"/>
  <c r="DM85" i="26"/>
  <c r="DN85" i="26"/>
  <c r="DO85" i="26"/>
  <c r="DP85" i="26"/>
  <c r="DQ85" i="26"/>
  <c r="DR85" i="26"/>
  <c r="DS85" i="26"/>
  <c r="DT85" i="26"/>
  <c r="DU85" i="26"/>
  <c r="DV85" i="26"/>
  <c r="DW85" i="26"/>
  <c r="DX85" i="26"/>
  <c r="DY85" i="26"/>
  <c r="DZ85" i="26"/>
  <c r="EA85" i="26"/>
  <c r="EB85" i="26"/>
  <c r="EC85" i="26"/>
  <c r="ED85" i="26"/>
  <c r="EE85" i="26"/>
  <c r="EF85" i="26"/>
  <c r="EG85" i="26"/>
  <c r="EH85" i="26"/>
  <c r="EI85" i="26"/>
  <c r="EJ85" i="26"/>
  <c r="EK85" i="26"/>
  <c r="EL85" i="26"/>
  <c r="EM85" i="26"/>
  <c r="EN85" i="26"/>
  <c r="EO85" i="26"/>
  <c r="EP85" i="26"/>
  <c r="EQ85" i="26"/>
  <c r="ER85" i="26"/>
  <c r="ES85" i="26"/>
  <c r="ET85" i="26"/>
  <c r="EU85" i="26"/>
  <c r="EV85" i="26"/>
  <c r="EW85" i="26"/>
  <c r="EX85" i="26"/>
  <c r="EY85" i="26"/>
  <c r="EZ85" i="26"/>
  <c r="FA85" i="26"/>
  <c r="FB85" i="26"/>
  <c r="FC85" i="26"/>
  <c r="FD85" i="26"/>
  <c r="FE85" i="26"/>
  <c r="FF85" i="26"/>
  <c r="FG85" i="26"/>
  <c r="FH85" i="26"/>
  <c r="FI85" i="26"/>
  <c r="FJ85" i="26"/>
  <c r="FK85" i="26"/>
  <c r="FL85" i="26"/>
  <c r="FM85" i="26"/>
  <c r="FN85" i="26"/>
  <c r="FO85" i="26"/>
  <c r="FP85" i="26"/>
  <c r="FQ85" i="26"/>
  <c r="FR85" i="26"/>
  <c r="FS85" i="26"/>
  <c r="FT85" i="26"/>
  <c r="FU85" i="26"/>
  <c r="FV85" i="26"/>
  <c r="FW85" i="26"/>
  <c r="FX85" i="26"/>
  <c r="FY85" i="26"/>
  <c r="FZ85" i="26"/>
  <c r="GA85" i="26"/>
  <c r="GB85" i="26"/>
  <c r="GC85" i="26"/>
  <c r="GD85" i="26"/>
  <c r="GE85" i="26"/>
  <c r="GF85" i="26"/>
  <c r="GG85" i="26"/>
  <c r="GH85" i="26"/>
  <c r="GI85" i="26"/>
  <c r="GJ85" i="26"/>
  <c r="GK85" i="26"/>
  <c r="GL85" i="26"/>
  <c r="GM85" i="26"/>
  <c r="GN85" i="26"/>
  <c r="GO85" i="26"/>
  <c r="GP85" i="26"/>
  <c r="GQ85" i="26"/>
  <c r="GR85" i="26"/>
  <c r="GS85" i="26"/>
  <c r="GT85" i="26"/>
  <c r="GU85" i="26"/>
  <c r="GV85" i="26"/>
  <c r="GW85" i="26"/>
  <c r="DC91" i="26"/>
  <c r="DD91" i="26"/>
  <c r="DE91" i="26"/>
  <c r="DF91" i="26"/>
  <c r="DG91" i="26"/>
  <c r="DH91" i="26"/>
  <c r="DI91" i="26"/>
  <c r="DJ91" i="26"/>
  <c r="DK91" i="26"/>
  <c r="DL91" i="26"/>
  <c r="DM91" i="26"/>
  <c r="DN91" i="26"/>
  <c r="DO91" i="26"/>
  <c r="DP91" i="26"/>
  <c r="DQ91" i="26"/>
  <c r="DR91" i="26"/>
  <c r="DS91" i="26"/>
  <c r="DT91" i="26"/>
  <c r="DU91" i="26"/>
  <c r="DV91" i="26"/>
  <c r="DW91" i="26"/>
  <c r="DX91" i="26"/>
  <c r="DY91" i="26"/>
  <c r="DZ91" i="26"/>
  <c r="EA91" i="26"/>
  <c r="EB91" i="26"/>
  <c r="EC91" i="26"/>
  <c r="ED91" i="26"/>
  <c r="EE91" i="26"/>
  <c r="EF91" i="26"/>
  <c r="EG91" i="26"/>
  <c r="EH91" i="26"/>
  <c r="EI91" i="26"/>
  <c r="EJ91" i="26"/>
  <c r="EK91" i="26"/>
  <c r="EL91" i="26"/>
  <c r="EM91" i="26"/>
  <c r="EN91" i="26"/>
  <c r="EO91" i="26"/>
  <c r="EP91" i="26"/>
  <c r="EQ91" i="26"/>
  <c r="ER91" i="26"/>
  <c r="ES91" i="26"/>
  <c r="ET91" i="26"/>
  <c r="EU91" i="26"/>
  <c r="EV91" i="26"/>
  <c r="EW91" i="26"/>
  <c r="EX91" i="26"/>
  <c r="EY91" i="26"/>
  <c r="EZ91" i="26"/>
  <c r="FA91" i="26"/>
  <c r="FB91" i="26"/>
  <c r="FC91" i="26"/>
  <c r="FD91" i="26"/>
  <c r="FE91" i="26"/>
  <c r="FF91" i="26"/>
  <c r="FG91" i="26"/>
  <c r="FH91" i="26"/>
  <c r="FI91" i="26"/>
  <c r="FJ91" i="26"/>
  <c r="FK91" i="26"/>
  <c r="FL91" i="26"/>
  <c r="FM91" i="26"/>
  <c r="FN91" i="26"/>
  <c r="FO91" i="26"/>
  <c r="FP91" i="26"/>
  <c r="FQ91" i="26"/>
  <c r="FR91" i="26"/>
  <c r="FS91" i="26"/>
  <c r="FT91" i="26"/>
  <c r="FU91" i="26"/>
  <c r="FV91" i="26"/>
  <c r="FW91" i="26"/>
  <c r="FX91" i="26"/>
  <c r="FY91" i="26"/>
  <c r="FZ91" i="26"/>
  <c r="GA91" i="26"/>
  <c r="GB91" i="26"/>
  <c r="GC91" i="26"/>
  <c r="GD91" i="26"/>
  <c r="GE91" i="26"/>
  <c r="GF91" i="26"/>
  <c r="GG91" i="26"/>
  <c r="GH91" i="26"/>
  <c r="GI91" i="26"/>
  <c r="GJ91" i="26"/>
  <c r="GK91" i="26"/>
  <c r="GL91" i="26"/>
  <c r="GM91" i="26"/>
  <c r="GN91" i="26"/>
  <c r="GO91" i="26"/>
  <c r="GP91" i="26"/>
  <c r="GQ91" i="26"/>
  <c r="GR91" i="26"/>
  <c r="GS91" i="26"/>
  <c r="GT91" i="26"/>
  <c r="GU91" i="26"/>
  <c r="GV91" i="26"/>
  <c r="GW91" i="26"/>
  <c r="DB91" i="26"/>
  <c r="DC80" i="26"/>
  <c r="DD80" i="26"/>
  <c r="DE80" i="26"/>
  <c r="DF80" i="26"/>
  <c r="DG80" i="26"/>
  <c r="DH80" i="26"/>
  <c r="DI80" i="26"/>
  <c r="DJ80" i="26"/>
  <c r="DK80" i="26"/>
  <c r="DL80" i="26"/>
  <c r="DM80" i="26"/>
  <c r="DN80" i="26"/>
  <c r="DO80" i="26"/>
  <c r="DP80" i="26"/>
  <c r="DQ80" i="26"/>
  <c r="DR80" i="26"/>
  <c r="DS80" i="26"/>
  <c r="DT80" i="26"/>
  <c r="DU80" i="26"/>
  <c r="DV80" i="26"/>
  <c r="DW80" i="26"/>
  <c r="DX80" i="26"/>
  <c r="DY80" i="26"/>
  <c r="DZ80" i="26"/>
  <c r="EA80" i="26"/>
  <c r="EB80" i="26"/>
  <c r="EC80" i="26"/>
  <c r="ED80" i="26"/>
  <c r="EE80" i="26"/>
  <c r="EF80" i="26"/>
  <c r="EG80" i="26"/>
  <c r="EH80" i="26"/>
  <c r="EI80" i="26"/>
  <c r="EJ80" i="26"/>
  <c r="EK80" i="26"/>
  <c r="EL80" i="26"/>
  <c r="EM80" i="26"/>
  <c r="EN80" i="26"/>
  <c r="EO80" i="26"/>
  <c r="EP80" i="26"/>
  <c r="EQ80" i="26"/>
  <c r="ER80" i="26"/>
  <c r="ES80" i="26"/>
  <c r="ET80" i="26"/>
  <c r="EU80" i="26"/>
  <c r="EV80" i="26"/>
  <c r="EW80" i="26"/>
  <c r="EX80" i="26"/>
  <c r="EY80" i="26"/>
  <c r="EZ80" i="26"/>
  <c r="FA80" i="26"/>
  <c r="FB80" i="26"/>
  <c r="FC80" i="26"/>
  <c r="FD80" i="26"/>
  <c r="FE80" i="26"/>
  <c r="FF80" i="26"/>
  <c r="FG80" i="26"/>
  <c r="FH80" i="26"/>
  <c r="FI80" i="26"/>
  <c r="FJ80" i="26"/>
  <c r="FK80" i="26"/>
  <c r="FL80" i="26"/>
  <c r="FM80" i="26"/>
  <c r="FN80" i="26"/>
  <c r="FO80" i="26"/>
  <c r="FP80" i="26"/>
  <c r="FQ80" i="26"/>
  <c r="FR80" i="26"/>
  <c r="FS80" i="26"/>
  <c r="FT80" i="26"/>
  <c r="FU80" i="26"/>
  <c r="FV80" i="26"/>
  <c r="FW80" i="26"/>
  <c r="FX80" i="26"/>
  <c r="FY80" i="26"/>
  <c r="FZ80" i="26"/>
  <c r="GA80" i="26"/>
  <c r="GB80" i="26"/>
  <c r="GC80" i="26"/>
  <c r="GD80" i="26"/>
  <c r="GE80" i="26"/>
  <c r="GF80" i="26"/>
  <c r="GG80" i="26"/>
  <c r="GH80" i="26"/>
  <c r="GI80" i="26"/>
  <c r="GJ80" i="26"/>
  <c r="GK80" i="26"/>
  <c r="GL80" i="26"/>
  <c r="GM80" i="26"/>
  <c r="GN80" i="26"/>
  <c r="GO80" i="26"/>
  <c r="GP80" i="26"/>
  <c r="GQ80" i="26"/>
  <c r="GR80" i="26"/>
  <c r="GS80" i="26"/>
  <c r="GT80" i="26"/>
  <c r="GU80" i="26"/>
  <c r="GV80" i="26"/>
  <c r="GW80" i="26"/>
  <c r="DB80" i="26"/>
  <c r="DB105" i="26"/>
  <c r="DC105" i="26"/>
  <c r="DD105" i="26"/>
  <c r="DE105" i="26"/>
  <c r="DF105" i="26"/>
  <c r="DG105" i="26"/>
  <c r="DH105" i="26"/>
  <c r="DI105" i="26"/>
  <c r="DJ105" i="26"/>
  <c r="DK105" i="26"/>
  <c r="DL105" i="26"/>
  <c r="DM105" i="26"/>
  <c r="DN105" i="26"/>
  <c r="DO105" i="26"/>
  <c r="DP105" i="26"/>
  <c r="DQ105" i="26"/>
  <c r="DR105" i="26"/>
  <c r="DS105" i="26"/>
  <c r="DT105" i="26"/>
  <c r="DU105" i="26"/>
  <c r="DV105" i="26"/>
  <c r="DW105" i="26"/>
  <c r="DX105" i="26"/>
  <c r="DY105" i="26"/>
  <c r="DZ105" i="26"/>
  <c r="EA105" i="26"/>
  <c r="EB105" i="26"/>
  <c r="EC105" i="26"/>
  <c r="ED105" i="26"/>
  <c r="EE105" i="26"/>
  <c r="EF105" i="26"/>
  <c r="EG105" i="26"/>
  <c r="EH105" i="26"/>
  <c r="EI105" i="26"/>
  <c r="EJ105" i="26"/>
  <c r="EK105" i="26"/>
  <c r="EL105" i="26"/>
  <c r="EM105" i="26"/>
  <c r="EN105" i="26"/>
  <c r="EO105" i="26"/>
  <c r="EP105" i="26"/>
  <c r="EQ105" i="26"/>
  <c r="ER105" i="26"/>
  <c r="ES105" i="26"/>
  <c r="ET105" i="26"/>
  <c r="EU105" i="26"/>
  <c r="EV105" i="26"/>
  <c r="EW105" i="26"/>
  <c r="EX105" i="26"/>
  <c r="EY105" i="26"/>
  <c r="EZ105" i="26"/>
  <c r="FA105" i="26"/>
  <c r="FB105" i="26"/>
  <c r="FC105" i="26"/>
  <c r="FD105" i="26"/>
  <c r="FE105" i="26"/>
  <c r="FF105" i="26"/>
  <c r="FG105" i="26"/>
  <c r="FH105" i="26"/>
  <c r="FI105" i="26"/>
  <c r="FJ105" i="26"/>
  <c r="FK105" i="26"/>
  <c r="FL105" i="26"/>
  <c r="FM105" i="26"/>
  <c r="FN105" i="26"/>
  <c r="FO105" i="26"/>
  <c r="FP105" i="26"/>
  <c r="FQ105" i="26"/>
  <c r="FR105" i="26"/>
  <c r="FS105" i="26"/>
  <c r="FT105" i="26"/>
  <c r="FU105" i="26"/>
  <c r="FV105" i="26"/>
  <c r="FW105" i="26"/>
  <c r="FX105" i="26"/>
  <c r="FY105" i="26"/>
  <c r="FZ105" i="26"/>
  <c r="GA105" i="26"/>
  <c r="GB105" i="26"/>
  <c r="GC105" i="26"/>
  <c r="GD105" i="26"/>
  <c r="GE105" i="26"/>
  <c r="GF105" i="26"/>
  <c r="GG105" i="26"/>
  <c r="GH105" i="26"/>
  <c r="GI105" i="26"/>
  <c r="GJ105" i="26"/>
  <c r="GK105" i="26"/>
  <c r="GL105" i="26"/>
  <c r="GM105" i="26"/>
  <c r="GN105" i="26"/>
  <c r="GO105" i="26"/>
  <c r="GP105" i="26"/>
  <c r="GQ105" i="26"/>
  <c r="GR105" i="26"/>
  <c r="GS105" i="26"/>
  <c r="GT105" i="26"/>
  <c r="GU105" i="26"/>
  <c r="GV105" i="26"/>
  <c r="GW105" i="26"/>
  <c r="DC57" i="26"/>
  <c r="DD57" i="26"/>
  <c r="DE57" i="26"/>
  <c r="DF57" i="26"/>
  <c r="DG57" i="26"/>
  <c r="DH57" i="26"/>
  <c r="DI57" i="26"/>
  <c r="DJ57" i="26"/>
  <c r="DK57" i="26"/>
  <c r="DL57" i="26"/>
  <c r="DM57" i="26"/>
  <c r="DN57" i="26"/>
  <c r="DO57" i="26"/>
  <c r="DP57" i="26"/>
  <c r="DQ57" i="26"/>
  <c r="DR57" i="26"/>
  <c r="DS57" i="26"/>
  <c r="DT57" i="26"/>
  <c r="DU57" i="26"/>
  <c r="DV57" i="26"/>
  <c r="DW57" i="26"/>
  <c r="DX57" i="26"/>
  <c r="DY57" i="26"/>
  <c r="DZ57" i="26"/>
  <c r="EA57" i="26"/>
  <c r="EB57" i="26"/>
  <c r="EC57" i="26"/>
  <c r="ED57" i="26"/>
  <c r="EE57" i="26"/>
  <c r="EF57" i="26"/>
  <c r="EG57" i="26"/>
  <c r="EH57" i="26"/>
  <c r="EI57" i="26"/>
  <c r="EJ57" i="26"/>
  <c r="EK57" i="26"/>
  <c r="EL57" i="26"/>
  <c r="EM57" i="26"/>
  <c r="EN57" i="26"/>
  <c r="EO57" i="26"/>
  <c r="EP57" i="26"/>
  <c r="EQ57" i="26"/>
  <c r="ER57" i="26"/>
  <c r="ES57" i="26"/>
  <c r="ET57" i="26"/>
  <c r="EU57" i="26"/>
  <c r="EV57" i="26"/>
  <c r="EW57" i="26"/>
  <c r="EX57" i="26"/>
  <c r="EY57" i="26"/>
  <c r="EZ57" i="26"/>
  <c r="FA57" i="26"/>
  <c r="FB57" i="26"/>
  <c r="FC57" i="26"/>
  <c r="FD57" i="26"/>
  <c r="FE57" i="26"/>
  <c r="FF57" i="26"/>
  <c r="FG57" i="26"/>
  <c r="FH57" i="26"/>
  <c r="FI57" i="26"/>
  <c r="FJ57" i="26"/>
  <c r="FK57" i="26"/>
  <c r="FL57" i="26"/>
  <c r="FM57" i="26"/>
  <c r="FN57" i="26"/>
  <c r="FO57" i="26"/>
  <c r="FP57" i="26"/>
  <c r="FQ57" i="26"/>
  <c r="FR57" i="26"/>
  <c r="FS57" i="26"/>
  <c r="FT57" i="26"/>
  <c r="FU57" i="26"/>
  <c r="FV57" i="26"/>
  <c r="FW57" i="26"/>
  <c r="FX57" i="26"/>
  <c r="FY57" i="26"/>
  <c r="FZ57" i="26"/>
  <c r="GA57" i="26"/>
  <c r="GB57" i="26"/>
  <c r="GC57" i="26"/>
  <c r="GD57" i="26"/>
  <c r="GE57" i="26"/>
  <c r="GF57" i="26"/>
  <c r="GG57" i="26"/>
  <c r="GH57" i="26"/>
  <c r="GI57" i="26"/>
  <c r="GJ57" i="26"/>
  <c r="GK57" i="26"/>
  <c r="GL57" i="26"/>
  <c r="GM57" i="26"/>
  <c r="GN57" i="26"/>
  <c r="GO57" i="26"/>
  <c r="GP57" i="26"/>
  <c r="GQ57" i="26"/>
  <c r="GR57" i="26"/>
  <c r="GS57" i="26"/>
  <c r="GT57" i="26"/>
  <c r="GU57" i="26"/>
  <c r="GV57" i="26"/>
  <c r="GW57" i="26"/>
  <c r="DB57" i="26"/>
  <c r="DB59" i="26"/>
  <c r="DC59" i="26"/>
  <c r="DD59" i="26"/>
  <c r="DE59" i="26"/>
  <c r="DF59" i="26"/>
  <c r="DG59" i="26"/>
  <c r="DH59" i="26"/>
  <c r="DI59" i="26"/>
  <c r="DJ59" i="26"/>
  <c r="DK59" i="26"/>
  <c r="DL59" i="26"/>
  <c r="DM59" i="26"/>
  <c r="DN59" i="26"/>
  <c r="DO59" i="26"/>
  <c r="DP59" i="26"/>
  <c r="DQ59" i="26"/>
  <c r="DR59" i="26"/>
  <c r="DS59" i="26"/>
  <c r="DT59" i="26"/>
  <c r="DU59" i="26"/>
  <c r="DV59" i="26"/>
  <c r="DW59" i="26"/>
  <c r="DX59" i="26"/>
  <c r="DY59" i="26"/>
  <c r="DZ59" i="26"/>
  <c r="EA59" i="26"/>
  <c r="EB59" i="26"/>
  <c r="EC59" i="26"/>
  <c r="ED59" i="26"/>
  <c r="EE59" i="26"/>
  <c r="EF59" i="26"/>
  <c r="EG59" i="26"/>
  <c r="EH59" i="26"/>
  <c r="EI59" i="26"/>
  <c r="EJ59" i="26"/>
  <c r="EK59" i="26"/>
  <c r="EL59" i="26"/>
  <c r="EM59" i="26"/>
  <c r="EN59" i="26"/>
  <c r="EO59" i="26"/>
  <c r="EP59" i="26"/>
  <c r="EQ59" i="26"/>
  <c r="ER59" i="26"/>
  <c r="ES59" i="26"/>
  <c r="ET59" i="26"/>
  <c r="EU59" i="26"/>
  <c r="EV59" i="26"/>
  <c r="EW59" i="26"/>
  <c r="EX59" i="26"/>
  <c r="EY59" i="26"/>
  <c r="EZ59" i="26"/>
  <c r="FA59" i="26"/>
  <c r="FB59" i="26"/>
  <c r="FC59" i="26"/>
  <c r="FD59" i="26"/>
  <c r="FE59" i="26"/>
  <c r="FF59" i="26"/>
  <c r="FG59" i="26"/>
  <c r="FH59" i="26"/>
  <c r="FI59" i="26"/>
  <c r="FJ59" i="26"/>
  <c r="FK59" i="26"/>
  <c r="FL59" i="26"/>
  <c r="FM59" i="26"/>
  <c r="FN59" i="26"/>
  <c r="FO59" i="26"/>
  <c r="FP59" i="26"/>
  <c r="FQ59" i="26"/>
  <c r="FR59" i="26"/>
  <c r="FS59" i="26"/>
  <c r="FT59" i="26"/>
  <c r="FU59" i="26"/>
  <c r="FV59" i="26"/>
  <c r="FW59" i="26"/>
  <c r="FX59" i="26"/>
  <c r="FY59" i="26"/>
  <c r="FZ59" i="26"/>
  <c r="GA59" i="26"/>
  <c r="GB59" i="26"/>
  <c r="GC59" i="26"/>
  <c r="GD59" i="26"/>
  <c r="GE59" i="26"/>
  <c r="GF59" i="26"/>
  <c r="GG59" i="26"/>
  <c r="GH59" i="26"/>
  <c r="GI59" i="26"/>
  <c r="GJ59" i="26"/>
  <c r="GK59" i="26"/>
  <c r="GL59" i="26"/>
  <c r="GM59" i="26"/>
  <c r="GN59" i="26"/>
  <c r="GO59" i="26"/>
  <c r="GP59" i="26"/>
  <c r="GQ59" i="26"/>
  <c r="GR59" i="26"/>
  <c r="GS59" i="26"/>
  <c r="GT59" i="26"/>
  <c r="GU59" i="26"/>
  <c r="GV59" i="26"/>
  <c r="GW59" i="26"/>
  <c r="DC101" i="26"/>
  <c r="DD101" i="26"/>
  <c r="DE101" i="26"/>
  <c r="DF101" i="26"/>
  <c r="DG101" i="26"/>
  <c r="DH101" i="26"/>
  <c r="DI101" i="26"/>
  <c r="DJ101" i="26"/>
  <c r="DK101" i="26"/>
  <c r="DL101" i="26"/>
  <c r="DM101" i="26"/>
  <c r="DN101" i="26"/>
  <c r="DO101" i="26"/>
  <c r="DP101" i="26"/>
  <c r="DQ101" i="26"/>
  <c r="DR101" i="26"/>
  <c r="DS101" i="26"/>
  <c r="DT101" i="26"/>
  <c r="DU101" i="26"/>
  <c r="DV101" i="26"/>
  <c r="DW101" i="26"/>
  <c r="DX101" i="26"/>
  <c r="DY101" i="26"/>
  <c r="DZ101" i="26"/>
  <c r="EA101" i="26"/>
  <c r="EB101" i="26"/>
  <c r="EC101" i="26"/>
  <c r="ED101" i="26"/>
  <c r="EE101" i="26"/>
  <c r="EF101" i="26"/>
  <c r="EG101" i="26"/>
  <c r="EH101" i="26"/>
  <c r="EI101" i="26"/>
  <c r="EJ101" i="26"/>
  <c r="EK101" i="26"/>
  <c r="EL101" i="26"/>
  <c r="EM101" i="26"/>
  <c r="EN101" i="26"/>
  <c r="EO101" i="26"/>
  <c r="EP101" i="26"/>
  <c r="EQ101" i="26"/>
  <c r="ER101" i="26"/>
  <c r="ES101" i="26"/>
  <c r="ET101" i="26"/>
  <c r="EU101" i="26"/>
  <c r="EV101" i="26"/>
  <c r="EW101" i="26"/>
  <c r="EX101" i="26"/>
  <c r="EY101" i="26"/>
  <c r="EZ101" i="26"/>
  <c r="FA101" i="26"/>
  <c r="FB101" i="26"/>
  <c r="FC101" i="26"/>
  <c r="FD101" i="26"/>
  <c r="FE101" i="26"/>
  <c r="FF101" i="26"/>
  <c r="FG101" i="26"/>
  <c r="FH101" i="26"/>
  <c r="FI101" i="26"/>
  <c r="FJ101" i="26"/>
  <c r="FK101" i="26"/>
  <c r="FL101" i="26"/>
  <c r="FM101" i="26"/>
  <c r="FN101" i="26"/>
  <c r="FO101" i="26"/>
  <c r="FP101" i="26"/>
  <c r="FQ101" i="26"/>
  <c r="FR101" i="26"/>
  <c r="FS101" i="26"/>
  <c r="FT101" i="26"/>
  <c r="FU101" i="26"/>
  <c r="FV101" i="26"/>
  <c r="FW101" i="26"/>
  <c r="FX101" i="26"/>
  <c r="FY101" i="26"/>
  <c r="FZ101" i="26"/>
  <c r="GA101" i="26"/>
  <c r="GB101" i="26"/>
  <c r="GC101" i="26"/>
  <c r="GD101" i="26"/>
  <c r="GE101" i="26"/>
  <c r="GF101" i="26"/>
  <c r="GG101" i="26"/>
  <c r="GH101" i="26"/>
  <c r="GI101" i="26"/>
  <c r="GJ101" i="26"/>
  <c r="GK101" i="26"/>
  <c r="GL101" i="26"/>
  <c r="GM101" i="26"/>
  <c r="GN101" i="26"/>
  <c r="GO101" i="26"/>
  <c r="GP101" i="26"/>
  <c r="GQ101" i="26"/>
  <c r="GR101" i="26"/>
  <c r="GS101" i="26"/>
  <c r="GT101" i="26"/>
  <c r="GU101" i="26"/>
  <c r="GV101" i="26"/>
  <c r="GW101" i="26"/>
  <c r="DB101" i="26"/>
  <c r="DC95" i="26"/>
  <c r="DD95" i="26"/>
  <c r="DE95" i="26"/>
  <c r="DF95" i="26"/>
  <c r="DG95" i="26"/>
  <c r="DH95" i="26"/>
  <c r="DI95" i="26"/>
  <c r="DJ95" i="26"/>
  <c r="DK95" i="26"/>
  <c r="DL95" i="26"/>
  <c r="DM95" i="26"/>
  <c r="DN95" i="26"/>
  <c r="DO95" i="26"/>
  <c r="DP95" i="26"/>
  <c r="DQ95" i="26"/>
  <c r="DR95" i="26"/>
  <c r="DS95" i="26"/>
  <c r="DT95" i="26"/>
  <c r="DU95" i="26"/>
  <c r="DV95" i="26"/>
  <c r="DW95" i="26"/>
  <c r="DX95" i="26"/>
  <c r="DY95" i="26"/>
  <c r="DZ95" i="26"/>
  <c r="EA95" i="26"/>
  <c r="EB95" i="26"/>
  <c r="EC95" i="26"/>
  <c r="ED95" i="26"/>
  <c r="EE95" i="26"/>
  <c r="EF95" i="26"/>
  <c r="EG95" i="26"/>
  <c r="EH95" i="26"/>
  <c r="EI95" i="26"/>
  <c r="EJ95" i="26"/>
  <c r="EK95" i="26"/>
  <c r="EL95" i="26"/>
  <c r="EM95" i="26"/>
  <c r="EN95" i="26"/>
  <c r="EO95" i="26"/>
  <c r="EP95" i="26"/>
  <c r="EQ95" i="26"/>
  <c r="ER95" i="26"/>
  <c r="ES95" i="26"/>
  <c r="ET95" i="26"/>
  <c r="EU95" i="26"/>
  <c r="EV95" i="26"/>
  <c r="EW95" i="26"/>
  <c r="EX95" i="26"/>
  <c r="EY95" i="26"/>
  <c r="EZ95" i="26"/>
  <c r="FA95" i="26"/>
  <c r="FB95" i="26"/>
  <c r="FC95" i="26"/>
  <c r="FD95" i="26"/>
  <c r="FE95" i="26"/>
  <c r="FF95" i="26"/>
  <c r="FG95" i="26"/>
  <c r="FH95" i="26"/>
  <c r="FI95" i="26"/>
  <c r="FJ95" i="26"/>
  <c r="FK95" i="26"/>
  <c r="FL95" i="26"/>
  <c r="FM95" i="26"/>
  <c r="FN95" i="26"/>
  <c r="FO95" i="26"/>
  <c r="FP95" i="26"/>
  <c r="FQ95" i="26"/>
  <c r="FR95" i="26"/>
  <c r="FS95" i="26"/>
  <c r="FT95" i="26"/>
  <c r="FU95" i="26"/>
  <c r="FV95" i="26"/>
  <c r="FW95" i="26"/>
  <c r="FX95" i="26"/>
  <c r="FY95" i="26"/>
  <c r="FZ95" i="26"/>
  <c r="GA95" i="26"/>
  <c r="GB95" i="26"/>
  <c r="GC95" i="26"/>
  <c r="GD95" i="26"/>
  <c r="GE95" i="26"/>
  <c r="GF95" i="26"/>
  <c r="GG95" i="26"/>
  <c r="GH95" i="26"/>
  <c r="GI95" i="26"/>
  <c r="GJ95" i="26"/>
  <c r="GK95" i="26"/>
  <c r="GL95" i="26"/>
  <c r="GM95" i="26"/>
  <c r="GN95" i="26"/>
  <c r="GO95" i="26"/>
  <c r="GP95" i="26"/>
  <c r="GQ95" i="26"/>
  <c r="GR95" i="26"/>
  <c r="GS95" i="26"/>
  <c r="GT95" i="26"/>
  <c r="GU95" i="26"/>
  <c r="GV95" i="26"/>
  <c r="GW95" i="26"/>
  <c r="DB95" i="26"/>
  <c r="DB75" i="26"/>
  <c r="DC75" i="26"/>
  <c r="DD75" i="26"/>
  <c r="DE75" i="26"/>
  <c r="DF75" i="26"/>
  <c r="DG75" i="26"/>
  <c r="DH75" i="26"/>
  <c r="DI75" i="26"/>
  <c r="DJ75" i="26"/>
  <c r="DK75" i="26"/>
  <c r="DL75" i="26"/>
  <c r="DM75" i="26"/>
  <c r="DN75" i="26"/>
  <c r="DO75" i="26"/>
  <c r="DP75" i="26"/>
  <c r="DQ75" i="26"/>
  <c r="DR75" i="26"/>
  <c r="DS75" i="26"/>
  <c r="DT75" i="26"/>
  <c r="DU75" i="26"/>
  <c r="DV75" i="26"/>
  <c r="DW75" i="26"/>
  <c r="DX75" i="26"/>
  <c r="DY75" i="26"/>
  <c r="DZ75" i="26"/>
  <c r="EA75" i="26"/>
  <c r="EB75" i="26"/>
  <c r="EC75" i="26"/>
  <c r="ED75" i="26"/>
  <c r="EE75" i="26"/>
  <c r="EF75" i="26"/>
  <c r="EG75" i="26"/>
  <c r="EH75" i="26"/>
  <c r="EI75" i="26"/>
  <c r="EJ75" i="26"/>
  <c r="EK75" i="26"/>
  <c r="EL75" i="26"/>
  <c r="EM75" i="26"/>
  <c r="EN75" i="26"/>
  <c r="EO75" i="26"/>
  <c r="EP75" i="26"/>
  <c r="EQ75" i="26"/>
  <c r="ER75" i="26"/>
  <c r="ES75" i="26"/>
  <c r="ET75" i="26"/>
  <c r="EU75" i="26"/>
  <c r="EV75" i="26"/>
  <c r="EW75" i="26"/>
  <c r="EX75" i="26"/>
  <c r="EY75" i="26"/>
  <c r="EZ75" i="26"/>
  <c r="FA75" i="26"/>
  <c r="FB75" i="26"/>
  <c r="FC75" i="26"/>
  <c r="FD75" i="26"/>
  <c r="FE75" i="26"/>
  <c r="FF75" i="26"/>
  <c r="FG75" i="26"/>
  <c r="FH75" i="26"/>
  <c r="FI75" i="26"/>
  <c r="FJ75" i="26"/>
  <c r="FK75" i="26"/>
  <c r="FL75" i="26"/>
  <c r="FM75" i="26"/>
  <c r="FN75" i="26"/>
  <c r="FO75" i="26"/>
  <c r="FP75" i="26"/>
  <c r="FQ75" i="26"/>
  <c r="FR75" i="26"/>
  <c r="FS75" i="26"/>
  <c r="FT75" i="26"/>
  <c r="FU75" i="26"/>
  <c r="FV75" i="26"/>
  <c r="FW75" i="26"/>
  <c r="FX75" i="26"/>
  <c r="FY75" i="26"/>
  <c r="FZ75" i="26"/>
  <c r="GA75" i="26"/>
  <c r="GB75" i="26"/>
  <c r="GC75" i="26"/>
  <c r="GD75" i="26"/>
  <c r="GE75" i="26"/>
  <c r="GF75" i="26"/>
  <c r="GG75" i="26"/>
  <c r="GH75" i="26"/>
  <c r="GI75" i="26"/>
  <c r="GJ75" i="26"/>
  <c r="GK75" i="26"/>
  <c r="GL75" i="26"/>
  <c r="GM75" i="26"/>
  <c r="GN75" i="26"/>
  <c r="GO75" i="26"/>
  <c r="GP75" i="26"/>
  <c r="GQ75" i="26"/>
  <c r="GR75" i="26"/>
  <c r="GS75" i="26"/>
  <c r="GT75" i="26"/>
  <c r="GU75" i="26"/>
  <c r="GV75" i="26"/>
  <c r="GW75" i="26"/>
  <c r="DB76" i="26"/>
  <c r="DC76" i="26"/>
  <c r="DD76" i="26"/>
  <c r="DE76" i="26"/>
  <c r="DF76" i="26"/>
  <c r="DG76" i="26"/>
  <c r="DH76" i="26"/>
  <c r="DI76" i="26"/>
  <c r="DJ76" i="26"/>
  <c r="DK76" i="26"/>
  <c r="DL76" i="26"/>
  <c r="DM76" i="26"/>
  <c r="DN76" i="26"/>
  <c r="DO76" i="26"/>
  <c r="DP76" i="26"/>
  <c r="DQ76" i="26"/>
  <c r="DR76" i="26"/>
  <c r="DS76" i="26"/>
  <c r="DT76" i="26"/>
  <c r="DU76" i="26"/>
  <c r="DV76" i="26"/>
  <c r="DW76" i="26"/>
  <c r="DX76" i="26"/>
  <c r="DY76" i="26"/>
  <c r="DZ76" i="26"/>
  <c r="EA76" i="26"/>
  <c r="EB76" i="26"/>
  <c r="EC76" i="26"/>
  <c r="ED76" i="26"/>
  <c r="EE76" i="26"/>
  <c r="EF76" i="26"/>
  <c r="EG76" i="26"/>
  <c r="EH76" i="26"/>
  <c r="EI76" i="26"/>
  <c r="EJ76" i="26"/>
  <c r="EK76" i="26"/>
  <c r="EL76" i="26"/>
  <c r="EM76" i="26"/>
  <c r="EN76" i="26"/>
  <c r="EO76" i="26"/>
  <c r="EP76" i="26"/>
  <c r="EQ76" i="26"/>
  <c r="ER76" i="26"/>
  <c r="ES76" i="26"/>
  <c r="ET76" i="26"/>
  <c r="EU76" i="26"/>
  <c r="EV76" i="26"/>
  <c r="EW76" i="26"/>
  <c r="EX76" i="26"/>
  <c r="EY76" i="26"/>
  <c r="EZ76" i="26"/>
  <c r="FA76" i="26"/>
  <c r="FB76" i="26"/>
  <c r="FC76" i="26"/>
  <c r="FD76" i="26"/>
  <c r="FE76" i="26"/>
  <c r="FF76" i="26"/>
  <c r="FG76" i="26"/>
  <c r="FH76" i="26"/>
  <c r="FI76" i="26"/>
  <c r="FJ76" i="26"/>
  <c r="FK76" i="26"/>
  <c r="FL76" i="26"/>
  <c r="FM76" i="26"/>
  <c r="FN76" i="26"/>
  <c r="FO76" i="26"/>
  <c r="FP76" i="26"/>
  <c r="FQ76" i="26"/>
  <c r="FR76" i="26"/>
  <c r="FS76" i="26"/>
  <c r="FT76" i="26"/>
  <c r="FU76" i="26"/>
  <c r="FV76" i="26"/>
  <c r="FW76" i="26"/>
  <c r="FX76" i="26"/>
  <c r="FY76" i="26"/>
  <c r="FZ76" i="26"/>
  <c r="GA76" i="26"/>
  <c r="GB76" i="26"/>
  <c r="GC76" i="26"/>
  <c r="GD76" i="26"/>
  <c r="GE76" i="26"/>
  <c r="GF76" i="26"/>
  <c r="GG76" i="26"/>
  <c r="GH76" i="26"/>
  <c r="GI76" i="26"/>
  <c r="GJ76" i="26"/>
  <c r="GK76" i="26"/>
  <c r="GL76" i="26"/>
  <c r="GM76" i="26"/>
  <c r="GN76" i="26"/>
  <c r="GO76" i="26"/>
  <c r="GP76" i="26"/>
  <c r="GQ76" i="26"/>
  <c r="GR76" i="26"/>
  <c r="GS76" i="26"/>
  <c r="GT76" i="26"/>
  <c r="GU76" i="26"/>
  <c r="GV76" i="26"/>
  <c r="GW76" i="26"/>
  <c r="DC106" i="26"/>
  <c r="DD106" i="26"/>
  <c r="DE106" i="26"/>
  <c r="DF106" i="26"/>
  <c r="DG106" i="26"/>
  <c r="DH106" i="26"/>
  <c r="DI106" i="26"/>
  <c r="DJ106" i="26"/>
  <c r="DK106" i="26"/>
  <c r="DL106" i="26"/>
  <c r="DM106" i="26"/>
  <c r="DN106" i="26"/>
  <c r="DO106" i="26"/>
  <c r="DP106" i="26"/>
  <c r="DQ106" i="26"/>
  <c r="DR106" i="26"/>
  <c r="DS106" i="26"/>
  <c r="DT106" i="26"/>
  <c r="DU106" i="26"/>
  <c r="DV106" i="26"/>
  <c r="DW106" i="26"/>
  <c r="DX106" i="26"/>
  <c r="DY106" i="26"/>
  <c r="DZ106" i="26"/>
  <c r="EA106" i="26"/>
  <c r="EB106" i="26"/>
  <c r="EC106" i="26"/>
  <c r="ED106" i="26"/>
  <c r="EE106" i="26"/>
  <c r="EF106" i="26"/>
  <c r="EG106" i="26"/>
  <c r="EH106" i="26"/>
  <c r="EI106" i="26"/>
  <c r="EJ106" i="26"/>
  <c r="EK106" i="26"/>
  <c r="EL106" i="26"/>
  <c r="EM106" i="26"/>
  <c r="EN106" i="26"/>
  <c r="EO106" i="26"/>
  <c r="EP106" i="26"/>
  <c r="EQ106" i="26"/>
  <c r="ER106" i="26"/>
  <c r="ES106" i="26"/>
  <c r="ET106" i="26"/>
  <c r="EU106" i="26"/>
  <c r="EV106" i="26"/>
  <c r="EW106" i="26"/>
  <c r="EX106" i="26"/>
  <c r="EY106" i="26"/>
  <c r="EZ106" i="26"/>
  <c r="FA106" i="26"/>
  <c r="FB106" i="26"/>
  <c r="FC106" i="26"/>
  <c r="FD106" i="26"/>
  <c r="FE106" i="26"/>
  <c r="FF106" i="26"/>
  <c r="FG106" i="26"/>
  <c r="FH106" i="26"/>
  <c r="FI106" i="26"/>
  <c r="FJ106" i="26"/>
  <c r="FK106" i="26"/>
  <c r="FL106" i="26"/>
  <c r="FM106" i="26"/>
  <c r="FN106" i="26"/>
  <c r="FO106" i="26"/>
  <c r="FP106" i="26"/>
  <c r="FQ106" i="26"/>
  <c r="FR106" i="26"/>
  <c r="FS106" i="26"/>
  <c r="FT106" i="26"/>
  <c r="FU106" i="26"/>
  <c r="FV106" i="26"/>
  <c r="FW106" i="26"/>
  <c r="FX106" i="26"/>
  <c r="FY106" i="26"/>
  <c r="FZ106" i="26"/>
  <c r="GA106" i="26"/>
  <c r="GB106" i="26"/>
  <c r="GC106" i="26"/>
  <c r="GD106" i="26"/>
  <c r="GE106" i="26"/>
  <c r="GF106" i="26"/>
  <c r="GG106" i="26"/>
  <c r="GH106" i="26"/>
  <c r="GI106" i="26"/>
  <c r="GJ106" i="26"/>
  <c r="GK106" i="26"/>
  <c r="GL106" i="26"/>
  <c r="GM106" i="26"/>
  <c r="GN106" i="26"/>
  <c r="GO106" i="26"/>
  <c r="GP106" i="26"/>
  <c r="GQ106" i="26"/>
  <c r="GR106" i="26"/>
  <c r="GS106" i="26"/>
  <c r="GT106" i="26"/>
  <c r="GU106" i="26"/>
  <c r="GV106" i="26"/>
  <c r="GW106" i="26"/>
  <c r="DB106" i="26"/>
  <c r="CL7" i="40"/>
  <c r="DB58" i="26"/>
  <c r="DC58" i="26"/>
  <c r="DD58" i="26"/>
  <c r="DE58" i="26"/>
  <c r="DF58" i="26"/>
  <c r="DG58" i="26"/>
  <c r="DH58" i="26"/>
  <c r="DI58" i="26"/>
  <c r="DJ58" i="26"/>
  <c r="DK58" i="26"/>
  <c r="DL58" i="26"/>
  <c r="DM58" i="26"/>
  <c r="DN58" i="26"/>
  <c r="DO58" i="26"/>
  <c r="DP58" i="26"/>
  <c r="DQ58" i="26"/>
  <c r="DR58" i="26"/>
  <c r="DS58" i="26"/>
  <c r="DT58" i="26"/>
  <c r="DU58" i="26"/>
  <c r="DV58" i="26"/>
  <c r="DW58" i="26"/>
  <c r="DX58" i="26"/>
  <c r="DY58" i="26"/>
  <c r="DZ58" i="26"/>
  <c r="EA58" i="26"/>
  <c r="EB58" i="26"/>
  <c r="EC58" i="26"/>
  <c r="ED58" i="26"/>
  <c r="EE58" i="26"/>
  <c r="EF58" i="26"/>
  <c r="EG58" i="26"/>
  <c r="EH58" i="26"/>
  <c r="EI58" i="26"/>
  <c r="EJ58" i="26"/>
  <c r="EK58" i="26"/>
  <c r="EL58" i="26"/>
  <c r="EM58" i="26"/>
  <c r="EN58" i="26"/>
  <c r="EO58" i="26"/>
  <c r="EP58" i="26"/>
  <c r="EQ58" i="26"/>
  <c r="ER58" i="26"/>
  <c r="ES58" i="26"/>
  <c r="ET58" i="26"/>
  <c r="EU58" i="26"/>
  <c r="EV58" i="26"/>
  <c r="EW58" i="26"/>
  <c r="EX58" i="26"/>
  <c r="EY58" i="26"/>
  <c r="EZ58" i="26"/>
  <c r="FA58" i="26"/>
  <c r="FB58" i="26"/>
  <c r="FC58" i="26"/>
  <c r="FD58" i="26"/>
  <c r="FE58" i="26"/>
  <c r="FF58" i="26"/>
  <c r="FG58" i="26"/>
  <c r="FH58" i="26"/>
  <c r="FI58" i="26"/>
  <c r="FJ58" i="26"/>
  <c r="FK58" i="26"/>
  <c r="FL58" i="26"/>
  <c r="FM58" i="26"/>
  <c r="FN58" i="26"/>
  <c r="FO58" i="26"/>
  <c r="FP58" i="26"/>
  <c r="FQ58" i="26"/>
  <c r="FR58" i="26"/>
  <c r="FS58" i="26"/>
  <c r="FT58" i="26"/>
  <c r="FU58" i="26"/>
  <c r="FV58" i="26"/>
  <c r="FW58" i="26"/>
  <c r="FX58" i="26"/>
  <c r="FY58" i="26"/>
  <c r="FZ58" i="26"/>
  <c r="GA58" i="26"/>
  <c r="GB58" i="26"/>
  <c r="GC58" i="26"/>
  <c r="GD58" i="26"/>
  <c r="GE58" i="26"/>
  <c r="GF58" i="26"/>
  <c r="GG58" i="26"/>
  <c r="GH58" i="26"/>
  <c r="GI58" i="26"/>
  <c r="GJ58" i="26"/>
  <c r="GK58" i="26"/>
  <c r="GL58" i="26"/>
  <c r="GM58" i="26"/>
  <c r="GN58" i="26"/>
  <c r="GO58" i="26"/>
  <c r="GP58" i="26"/>
  <c r="GQ58" i="26"/>
  <c r="GR58" i="26"/>
  <c r="GS58" i="26"/>
  <c r="GT58" i="26"/>
  <c r="GU58" i="26"/>
  <c r="GV58" i="26"/>
  <c r="GW58" i="26"/>
  <c r="DC60" i="26"/>
  <c r="DD60" i="26"/>
  <c r="DE60" i="26"/>
  <c r="DF60" i="26"/>
  <c r="DG60" i="26"/>
  <c r="DH60" i="26"/>
  <c r="DI60" i="26"/>
  <c r="DJ60" i="26"/>
  <c r="DK60" i="26"/>
  <c r="DL60" i="26"/>
  <c r="DM60" i="26"/>
  <c r="DN60" i="26"/>
  <c r="DO60" i="26"/>
  <c r="DP60" i="26"/>
  <c r="DQ60" i="26"/>
  <c r="DR60" i="26"/>
  <c r="DS60" i="26"/>
  <c r="DT60" i="26"/>
  <c r="DU60" i="26"/>
  <c r="DV60" i="26"/>
  <c r="DW60" i="26"/>
  <c r="DX60" i="26"/>
  <c r="DY60" i="26"/>
  <c r="DZ60" i="26"/>
  <c r="EA60" i="26"/>
  <c r="EB60" i="26"/>
  <c r="EC60" i="26"/>
  <c r="ED60" i="26"/>
  <c r="EE60" i="26"/>
  <c r="EF60" i="26"/>
  <c r="EG60" i="26"/>
  <c r="EH60" i="26"/>
  <c r="EI60" i="26"/>
  <c r="EJ60" i="26"/>
  <c r="EK60" i="26"/>
  <c r="EL60" i="26"/>
  <c r="EM60" i="26"/>
  <c r="EN60" i="26"/>
  <c r="EO60" i="26"/>
  <c r="EP60" i="26"/>
  <c r="EQ60" i="26"/>
  <c r="ER60" i="26"/>
  <c r="ES60" i="26"/>
  <c r="ET60" i="26"/>
  <c r="EU60" i="26"/>
  <c r="EV60" i="26"/>
  <c r="EW60" i="26"/>
  <c r="EX60" i="26"/>
  <c r="EY60" i="26"/>
  <c r="EZ60" i="26"/>
  <c r="FA60" i="26"/>
  <c r="FB60" i="26"/>
  <c r="FC60" i="26"/>
  <c r="FD60" i="26"/>
  <c r="FE60" i="26"/>
  <c r="FF60" i="26"/>
  <c r="FG60" i="26"/>
  <c r="FH60" i="26"/>
  <c r="FI60" i="26"/>
  <c r="FJ60" i="26"/>
  <c r="FK60" i="26"/>
  <c r="FL60" i="26"/>
  <c r="FM60" i="26"/>
  <c r="FN60" i="26"/>
  <c r="FO60" i="26"/>
  <c r="FP60" i="26"/>
  <c r="FQ60" i="26"/>
  <c r="FR60" i="26"/>
  <c r="FS60" i="26"/>
  <c r="FT60" i="26"/>
  <c r="FU60" i="26"/>
  <c r="FV60" i="26"/>
  <c r="FW60" i="26"/>
  <c r="FX60" i="26"/>
  <c r="FY60" i="26"/>
  <c r="FZ60" i="26"/>
  <c r="GA60" i="26"/>
  <c r="GB60" i="26"/>
  <c r="GC60" i="26"/>
  <c r="GD60" i="26"/>
  <c r="GE60" i="26"/>
  <c r="GF60" i="26"/>
  <c r="GG60" i="26"/>
  <c r="GH60" i="26"/>
  <c r="GI60" i="26"/>
  <c r="GJ60" i="26"/>
  <c r="GK60" i="26"/>
  <c r="GL60" i="26"/>
  <c r="GM60" i="26"/>
  <c r="GN60" i="26"/>
  <c r="GO60" i="26"/>
  <c r="GP60" i="26"/>
  <c r="GQ60" i="26"/>
  <c r="GR60" i="26"/>
  <c r="GS60" i="26"/>
  <c r="GT60" i="26"/>
  <c r="GU60" i="26"/>
  <c r="GV60" i="26"/>
  <c r="GW60" i="26"/>
  <c r="DB60" i="26"/>
  <c r="CO7" i="40"/>
  <c r="DB92" i="26"/>
  <c r="DC92" i="26"/>
  <c r="DD92" i="26"/>
  <c r="DE92" i="26"/>
  <c r="DF92" i="26"/>
  <c r="DG92" i="26"/>
  <c r="DH92" i="26"/>
  <c r="DI92" i="26"/>
  <c r="DJ92" i="26"/>
  <c r="DK92" i="26"/>
  <c r="DL92" i="26"/>
  <c r="DM92" i="26"/>
  <c r="DN92" i="26"/>
  <c r="DO92" i="26"/>
  <c r="DP92" i="26"/>
  <c r="DQ92" i="26"/>
  <c r="DR92" i="26"/>
  <c r="DS92" i="26"/>
  <c r="DT92" i="26"/>
  <c r="DU92" i="26"/>
  <c r="DV92" i="26"/>
  <c r="DW92" i="26"/>
  <c r="DX92" i="26"/>
  <c r="DY92" i="26"/>
  <c r="DZ92" i="26"/>
  <c r="EA92" i="26"/>
  <c r="EB92" i="26"/>
  <c r="EC92" i="26"/>
  <c r="ED92" i="26"/>
  <c r="EE92" i="26"/>
  <c r="EF92" i="26"/>
  <c r="EG92" i="26"/>
  <c r="EH92" i="26"/>
  <c r="EI92" i="26"/>
  <c r="EJ92" i="26"/>
  <c r="EK92" i="26"/>
  <c r="EL92" i="26"/>
  <c r="EM92" i="26"/>
  <c r="EN92" i="26"/>
  <c r="EO92" i="26"/>
  <c r="EP92" i="26"/>
  <c r="EQ92" i="26"/>
  <c r="ER92" i="26"/>
  <c r="ES92" i="26"/>
  <c r="ET92" i="26"/>
  <c r="EU92" i="26"/>
  <c r="EV92" i="26"/>
  <c r="EW92" i="26"/>
  <c r="EX92" i="26"/>
  <c r="EY92" i="26"/>
  <c r="EZ92" i="26"/>
  <c r="FA92" i="26"/>
  <c r="FB92" i="26"/>
  <c r="FC92" i="26"/>
  <c r="FD92" i="26"/>
  <c r="FE92" i="26"/>
  <c r="FF92" i="26"/>
  <c r="FG92" i="26"/>
  <c r="FH92" i="26"/>
  <c r="FI92" i="26"/>
  <c r="FJ92" i="26"/>
  <c r="FK92" i="26"/>
  <c r="FL92" i="26"/>
  <c r="FM92" i="26"/>
  <c r="FN92" i="26"/>
  <c r="FO92" i="26"/>
  <c r="FP92" i="26"/>
  <c r="FQ92" i="26"/>
  <c r="FR92" i="26"/>
  <c r="FS92" i="26"/>
  <c r="FT92" i="26"/>
  <c r="FU92" i="26"/>
  <c r="FV92" i="26"/>
  <c r="FW92" i="26"/>
  <c r="FX92" i="26"/>
  <c r="FY92" i="26"/>
  <c r="FZ92" i="26"/>
  <c r="GA92" i="26"/>
  <c r="GB92" i="26"/>
  <c r="GC92" i="26"/>
  <c r="GD92" i="26"/>
  <c r="GE92" i="26"/>
  <c r="GF92" i="26"/>
  <c r="GG92" i="26"/>
  <c r="GH92" i="26"/>
  <c r="GI92" i="26"/>
  <c r="GJ92" i="26"/>
  <c r="GK92" i="26"/>
  <c r="GL92" i="26"/>
  <c r="GM92" i="26"/>
  <c r="GN92" i="26"/>
  <c r="GO92" i="26"/>
  <c r="GP92" i="26"/>
  <c r="GQ92" i="26"/>
  <c r="GR92" i="26"/>
  <c r="GS92" i="26"/>
  <c r="GT92" i="26"/>
  <c r="GU92" i="26"/>
  <c r="GV92" i="26"/>
  <c r="GW92" i="26"/>
  <c r="DB73" i="26"/>
  <c r="DC73" i="26"/>
  <c r="DD73" i="26"/>
  <c r="DE73" i="26"/>
  <c r="DF73" i="26"/>
  <c r="DG73" i="26"/>
  <c r="DH73" i="26"/>
  <c r="DI73" i="26"/>
  <c r="DJ73" i="26"/>
  <c r="DK73" i="26"/>
  <c r="DL73" i="26"/>
  <c r="DM73" i="26"/>
  <c r="DN73" i="26"/>
  <c r="DO73" i="26"/>
  <c r="DP73" i="26"/>
  <c r="DQ73" i="26"/>
  <c r="DR73" i="26"/>
  <c r="DS73" i="26"/>
  <c r="DT73" i="26"/>
  <c r="DU73" i="26"/>
  <c r="DV73" i="26"/>
  <c r="DW73" i="26"/>
  <c r="DX73" i="26"/>
  <c r="DY73" i="26"/>
  <c r="DZ73" i="26"/>
  <c r="EA73" i="26"/>
  <c r="EB73" i="26"/>
  <c r="EC73" i="26"/>
  <c r="ED73" i="26"/>
  <c r="EE73" i="26"/>
  <c r="EF73" i="26"/>
  <c r="EG73" i="26"/>
  <c r="EH73" i="26"/>
  <c r="EI73" i="26"/>
  <c r="EJ73" i="26"/>
  <c r="EK73" i="26"/>
  <c r="EL73" i="26"/>
  <c r="EM73" i="26"/>
  <c r="EN73" i="26"/>
  <c r="EO73" i="26"/>
  <c r="EP73" i="26"/>
  <c r="EQ73" i="26"/>
  <c r="ER73" i="26"/>
  <c r="ES73" i="26"/>
  <c r="ET73" i="26"/>
  <c r="EU73" i="26"/>
  <c r="EV73" i="26"/>
  <c r="EW73" i="26"/>
  <c r="EX73" i="26"/>
  <c r="EY73" i="26"/>
  <c r="EZ73" i="26"/>
  <c r="FA73" i="26"/>
  <c r="FB73" i="26"/>
  <c r="FC73" i="26"/>
  <c r="FD73" i="26"/>
  <c r="FE73" i="26"/>
  <c r="FF73" i="26"/>
  <c r="FG73" i="26"/>
  <c r="FH73" i="26"/>
  <c r="FI73" i="26"/>
  <c r="FJ73" i="26"/>
  <c r="FK73" i="26"/>
  <c r="FL73" i="26"/>
  <c r="FM73" i="26"/>
  <c r="FN73" i="26"/>
  <c r="FO73" i="26"/>
  <c r="FP73" i="26"/>
  <c r="FQ73" i="26"/>
  <c r="FR73" i="26"/>
  <c r="FS73" i="26"/>
  <c r="FT73" i="26"/>
  <c r="FU73" i="26"/>
  <c r="FV73" i="26"/>
  <c r="FW73" i="26"/>
  <c r="FX73" i="26"/>
  <c r="FY73" i="26"/>
  <c r="FZ73" i="26"/>
  <c r="GA73" i="26"/>
  <c r="GB73" i="26"/>
  <c r="GC73" i="26"/>
  <c r="GD73" i="26"/>
  <c r="GE73" i="26"/>
  <c r="GF73" i="26"/>
  <c r="GG73" i="26"/>
  <c r="GH73" i="26"/>
  <c r="GI73" i="26"/>
  <c r="GJ73" i="26"/>
  <c r="GK73" i="26"/>
  <c r="GL73" i="26"/>
  <c r="GM73" i="26"/>
  <c r="GN73" i="26"/>
  <c r="GO73" i="26"/>
  <c r="GP73" i="26"/>
  <c r="GQ73" i="26"/>
  <c r="GR73" i="26"/>
  <c r="GS73" i="26"/>
  <c r="GT73" i="26"/>
  <c r="GU73" i="26"/>
  <c r="GV73" i="26"/>
  <c r="GW73" i="26"/>
  <c r="DB82" i="26"/>
  <c r="DC82" i="26"/>
  <c r="DD82" i="26"/>
  <c r="DE82" i="26"/>
  <c r="DF82" i="26"/>
  <c r="DG82" i="26"/>
  <c r="DH82" i="26"/>
  <c r="DI82" i="26"/>
  <c r="DJ82" i="26"/>
  <c r="DK82" i="26"/>
  <c r="DL82" i="26"/>
  <c r="DM82" i="26"/>
  <c r="DN82" i="26"/>
  <c r="DO82" i="26"/>
  <c r="DP82" i="26"/>
  <c r="DQ82" i="26"/>
  <c r="DR82" i="26"/>
  <c r="DS82" i="26"/>
  <c r="DT82" i="26"/>
  <c r="DU82" i="26"/>
  <c r="DV82" i="26"/>
  <c r="DW82" i="26"/>
  <c r="DX82" i="26"/>
  <c r="DY82" i="26"/>
  <c r="DZ82" i="26"/>
  <c r="EA82" i="26"/>
  <c r="EB82" i="26"/>
  <c r="EC82" i="26"/>
  <c r="ED82" i="26"/>
  <c r="EE82" i="26"/>
  <c r="EF82" i="26"/>
  <c r="EG82" i="26"/>
  <c r="EH82" i="26"/>
  <c r="EI82" i="26"/>
  <c r="EJ82" i="26"/>
  <c r="EK82" i="26"/>
  <c r="EL82" i="26"/>
  <c r="EM82" i="26"/>
  <c r="EN82" i="26"/>
  <c r="EO82" i="26"/>
  <c r="EP82" i="26"/>
  <c r="EQ82" i="26"/>
  <c r="ER82" i="26"/>
  <c r="ES82" i="26"/>
  <c r="ET82" i="26"/>
  <c r="EU82" i="26"/>
  <c r="EV82" i="26"/>
  <c r="EW82" i="26"/>
  <c r="EX82" i="26"/>
  <c r="EY82" i="26"/>
  <c r="EZ82" i="26"/>
  <c r="FA82" i="26"/>
  <c r="FB82" i="26"/>
  <c r="FC82" i="26"/>
  <c r="FD82" i="26"/>
  <c r="FE82" i="26"/>
  <c r="FF82" i="26"/>
  <c r="FG82" i="26"/>
  <c r="FH82" i="26"/>
  <c r="FI82" i="26"/>
  <c r="FJ82" i="26"/>
  <c r="FK82" i="26"/>
  <c r="FL82" i="26"/>
  <c r="FM82" i="26"/>
  <c r="FN82" i="26"/>
  <c r="FO82" i="26"/>
  <c r="FP82" i="26"/>
  <c r="FQ82" i="26"/>
  <c r="FR82" i="26"/>
  <c r="FS82" i="26"/>
  <c r="FT82" i="26"/>
  <c r="FU82" i="26"/>
  <c r="FV82" i="26"/>
  <c r="FW82" i="26"/>
  <c r="FX82" i="26"/>
  <c r="FY82" i="26"/>
  <c r="FZ82" i="26"/>
  <c r="GA82" i="26"/>
  <c r="GB82" i="26"/>
  <c r="GC82" i="26"/>
  <c r="GD82" i="26"/>
  <c r="GE82" i="26"/>
  <c r="GF82" i="26"/>
  <c r="GG82" i="26"/>
  <c r="GH82" i="26"/>
  <c r="GI82" i="26"/>
  <c r="GJ82" i="26"/>
  <c r="GK82" i="26"/>
  <c r="GL82" i="26"/>
  <c r="GM82" i="26"/>
  <c r="GN82" i="26"/>
  <c r="GO82" i="26"/>
  <c r="GP82" i="26"/>
  <c r="GQ82" i="26"/>
  <c r="GR82" i="26"/>
  <c r="GS82" i="26"/>
  <c r="GT82" i="26"/>
  <c r="GU82" i="26"/>
  <c r="GV82" i="26"/>
  <c r="GW82" i="26"/>
  <c r="DB78" i="26"/>
  <c r="CK7" i="40"/>
  <c r="DC78" i="26"/>
  <c r="DD78" i="26"/>
  <c r="DE78" i="26"/>
  <c r="DF78" i="26"/>
  <c r="DG78" i="26"/>
  <c r="DH78" i="26"/>
  <c r="DI78" i="26"/>
  <c r="DJ78" i="26"/>
  <c r="DK78" i="26"/>
  <c r="DL78" i="26"/>
  <c r="DM78" i="26"/>
  <c r="DN78" i="26"/>
  <c r="DO78" i="26"/>
  <c r="DP78" i="26"/>
  <c r="DQ78" i="26"/>
  <c r="DR78" i="26"/>
  <c r="DS78" i="26"/>
  <c r="DT78" i="26"/>
  <c r="DU78" i="26"/>
  <c r="DV78" i="26"/>
  <c r="DW78" i="26"/>
  <c r="DX78" i="26"/>
  <c r="DY78" i="26"/>
  <c r="DZ78" i="26"/>
  <c r="EA78" i="26"/>
  <c r="EB78" i="26"/>
  <c r="EC78" i="26"/>
  <c r="ED78" i="26"/>
  <c r="EE78" i="26"/>
  <c r="EF78" i="26"/>
  <c r="EG78" i="26"/>
  <c r="EH78" i="26"/>
  <c r="EI78" i="26"/>
  <c r="EJ78" i="26"/>
  <c r="EK78" i="26"/>
  <c r="EL78" i="26"/>
  <c r="EM78" i="26"/>
  <c r="EN78" i="26"/>
  <c r="EO78" i="26"/>
  <c r="EP78" i="26"/>
  <c r="EQ78" i="26"/>
  <c r="ER78" i="26"/>
  <c r="ES78" i="26"/>
  <c r="ET78" i="26"/>
  <c r="EU78" i="26"/>
  <c r="EV78" i="26"/>
  <c r="EW78" i="26"/>
  <c r="EX78" i="26"/>
  <c r="EY78" i="26"/>
  <c r="EZ78" i="26"/>
  <c r="FA78" i="26"/>
  <c r="FB78" i="26"/>
  <c r="FC78" i="26"/>
  <c r="FD78" i="26"/>
  <c r="FE78" i="26"/>
  <c r="FF78" i="26"/>
  <c r="FG78" i="26"/>
  <c r="FH78" i="26"/>
  <c r="FI78" i="26"/>
  <c r="FJ78" i="26"/>
  <c r="FK78" i="26"/>
  <c r="FL78" i="26"/>
  <c r="FM78" i="26"/>
  <c r="FN78" i="26"/>
  <c r="FO78" i="26"/>
  <c r="FP78" i="26"/>
  <c r="FQ78" i="26"/>
  <c r="FR78" i="26"/>
  <c r="FS78" i="26"/>
  <c r="FT78" i="26"/>
  <c r="FU78" i="26"/>
  <c r="FV78" i="26"/>
  <c r="FW78" i="26"/>
  <c r="FX78" i="26"/>
  <c r="FY78" i="26"/>
  <c r="FZ78" i="26"/>
  <c r="GA78" i="26"/>
  <c r="GB78" i="26"/>
  <c r="GC78" i="26"/>
  <c r="GD78" i="26"/>
  <c r="GE78" i="26"/>
  <c r="GF78" i="26"/>
  <c r="GG78" i="26"/>
  <c r="GH78" i="26"/>
  <c r="GI78" i="26"/>
  <c r="GJ78" i="26"/>
  <c r="GK78" i="26"/>
  <c r="GL78" i="26"/>
  <c r="GM78" i="26"/>
  <c r="GN78" i="26"/>
  <c r="GO78" i="26"/>
  <c r="GP78" i="26"/>
  <c r="GQ78" i="26"/>
  <c r="GR78" i="26"/>
  <c r="GS78" i="26"/>
  <c r="GT78" i="26"/>
  <c r="GU78" i="26"/>
  <c r="GV78" i="26"/>
  <c r="GW78" i="26"/>
  <c r="DB104" i="26"/>
  <c r="DC104" i="26"/>
  <c r="DD104" i="26"/>
  <c r="DE104" i="26"/>
  <c r="DF104" i="26"/>
  <c r="DG104" i="26"/>
  <c r="DH104" i="26"/>
  <c r="DI104" i="26"/>
  <c r="DJ104" i="26"/>
  <c r="DK104" i="26"/>
  <c r="DL104" i="26"/>
  <c r="DM104" i="26"/>
  <c r="DN104" i="26"/>
  <c r="DO104" i="26"/>
  <c r="DP104" i="26"/>
  <c r="DQ104" i="26"/>
  <c r="DR104" i="26"/>
  <c r="DS104" i="26"/>
  <c r="DT104" i="26"/>
  <c r="DU104" i="26"/>
  <c r="DV104" i="26"/>
  <c r="DW104" i="26"/>
  <c r="DX104" i="26"/>
  <c r="DY104" i="26"/>
  <c r="DZ104" i="26"/>
  <c r="EA104" i="26"/>
  <c r="EB104" i="26"/>
  <c r="EC104" i="26"/>
  <c r="ED104" i="26"/>
  <c r="EE104" i="26"/>
  <c r="EF104" i="26"/>
  <c r="EG104" i="26"/>
  <c r="EH104" i="26"/>
  <c r="EI104" i="26"/>
  <c r="EJ104" i="26"/>
  <c r="EK104" i="26"/>
  <c r="EL104" i="26"/>
  <c r="EM104" i="26"/>
  <c r="EN104" i="26"/>
  <c r="EO104" i="26"/>
  <c r="EP104" i="26"/>
  <c r="EQ104" i="26"/>
  <c r="ER104" i="26"/>
  <c r="ES104" i="26"/>
  <c r="ET104" i="26"/>
  <c r="EU104" i="26"/>
  <c r="EV104" i="26"/>
  <c r="EW104" i="26"/>
  <c r="EX104" i="26"/>
  <c r="EY104" i="26"/>
  <c r="EZ104" i="26"/>
  <c r="FA104" i="26"/>
  <c r="FB104" i="26"/>
  <c r="FC104" i="26"/>
  <c r="FD104" i="26"/>
  <c r="FE104" i="26"/>
  <c r="FF104" i="26"/>
  <c r="FG104" i="26"/>
  <c r="FH104" i="26"/>
  <c r="FI104" i="26"/>
  <c r="FJ104" i="26"/>
  <c r="FK104" i="26"/>
  <c r="FL104" i="26"/>
  <c r="FM104" i="26"/>
  <c r="FN104" i="26"/>
  <c r="FO104" i="26"/>
  <c r="FP104" i="26"/>
  <c r="FQ104" i="26"/>
  <c r="FR104" i="26"/>
  <c r="FS104" i="26"/>
  <c r="FT104" i="26"/>
  <c r="FU104" i="26"/>
  <c r="FV104" i="26"/>
  <c r="FW104" i="26"/>
  <c r="FX104" i="26"/>
  <c r="FY104" i="26"/>
  <c r="FZ104" i="26"/>
  <c r="GA104" i="26"/>
  <c r="GB104" i="26"/>
  <c r="GC104" i="26"/>
  <c r="GD104" i="26"/>
  <c r="GE104" i="26"/>
  <c r="GF104" i="26"/>
  <c r="GG104" i="26"/>
  <c r="GH104" i="26"/>
  <c r="GI104" i="26"/>
  <c r="GJ104" i="26"/>
  <c r="GK104" i="26"/>
  <c r="GL104" i="26"/>
  <c r="GM104" i="26"/>
  <c r="GN104" i="26"/>
  <c r="GO104" i="26"/>
  <c r="GP104" i="26"/>
  <c r="GQ104" i="26"/>
  <c r="GR104" i="26"/>
  <c r="GS104" i="26"/>
  <c r="GT104" i="26"/>
  <c r="GU104" i="26"/>
  <c r="GV104" i="26"/>
  <c r="GW104" i="26"/>
  <c r="DB63" i="26"/>
  <c r="DC63" i="26"/>
  <c r="DD63" i="26"/>
  <c r="DE63" i="26"/>
  <c r="DF63" i="26"/>
  <c r="DG63" i="26"/>
  <c r="DH63" i="26"/>
  <c r="DI63" i="26"/>
  <c r="DJ63" i="26"/>
  <c r="DK63" i="26"/>
  <c r="DL63" i="26"/>
  <c r="DM63" i="26"/>
  <c r="DN63" i="26"/>
  <c r="DO63" i="26"/>
  <c r="DP63" i="26"/>
  <c r="DQ63" i="26"/>
  <c r="DR63" i="26"/>
  <c r="DS63" i="26"/>
  <c r="DT63" i="26"/>
  <c r="DU63" i="26"/>
  <c r="DV63" i="26"/>
  <c r="DW63" i="26"/>
  <c r="DX63" i="26"/>
  <c r="DY63" i="26"/>
  <c r="DZ63" i="26"/>
  <c r="EA63" i="26"/>
  <c r="EB63" i="26"/>
  <c r="EC63" i="26"/>
  <c r="ED63" i="26"/>
  <c r="EE63" i="26"/>
  <c r="EF63" i="26"/>
  <c r="EG63" i="26"/>
  <c r="EH63" i="26"/>
  <c r="EI63" i="26"/>
  <c r="EJ63" i="26"/>
  <c r="EK63" i="26"/>
  <c r="EL63" i="26"/>
  <c r="EM63" i="26"/>
  <c r="EN63" i="26"/>
  <c r="EO63" i="26"/>
  <c r="EP63" i="26"/>
  <c r="EQ63" i="26"/>
  <c r="ER63" i="26"/>
  <c r="ES63" i="26"/>
  <c r="ET63" i="26"/>
  <c r="EU63" i="26"/>
  <c r="EV63" i="26"/>
  <c r="EW63" i="26"/>
  <c r="EX63" i="26"/>
  <c r="EY63" i="26"/>
  <c r="EZ63" i="26"/>
  <c r="FA63" i="26"/>
  <c r="FB63" i="26"/>
  <c r="FC63" i="26"/>
  <c r="FD63" i="26"/>
  <c r="FE63" i="26"/>
  <c r="FF63" i="26"/>
  <c r="FG63" i="26"/>
  <c r="FH63" i="26"/>
  <c r="FI63" i="26"/>
  <c r="FJ63" i="26"/>
  <c r="FK63" i="26"/>
  <c r="FL63" i="26"/>
  <c r="FM63" i="26"/>
  <c r="FN63" i="26"/>
  <c r="FO63" i="26"/>
  <c r="FP63" i="26"/>
  <c r="FQ63" i="26"/>
  <c r="FR63" i="26"/>
  <c r="FS63" i="26"/>
  <c r="FT63" i="26"/>
  <c r="FU63" i="26"/>
  <c r="FV63" i="26"/>
  <c r="FW63" i="26"/>
  <c r="FX63" i="26"/>
  <c r="FY63" i="26"/>
  <c r="FZ63" i="26"/>
  <c r="GA63" i="26"/>
  <c r="GB63" i="26"/>
  <c r="GC63" i="26"/>
  <c r="GD63" i="26"/>
  <c r="GE63" i="26"/>
  <c r="GF63" i="26"/>
  <c r="GG63" i="26"/>
  <c r="GH63" i="26"/>
  <c r="GI63" i="26"/>
  <c r="GJ63" i="26"/>
  <c r="GK63" i="26"/>
  <c r="GL63" i="26"/>
  <c r="GM63" i="26"/>
  <c r="GN63" i="26"/>
  <c r="GO63" i="26"/>
  <c r="GP63" i="26"/>
  <c r="GQ63" i="26"/>
  <c r="GR63" i="26"/>
  <c r="GS63" i="26"/>
  <c r="GT63" i="26"/>
  <c r="GU63" i="26"/>
  <c r="GV63" i="26"/>
  <c r="GW63" i="26"/>
  <c r="DC67" i="26"/>
  <c r="DD67" i="26"/>
  <c r="DE67" i="26"/>
  <c r="DF67" i="26"/>
  <c r="DG67" i="26"/>
  <c r="DH67" i="26"/>
  <c r="DI67" i="26"/>
  <c r="DJ67" i="26"/>
  <c r="DK67" i="26"/>
  <c r="DL67" i="26"/>
  <c r="DM67" i="26"/>
  <c r="DN67" i="26"/>
  <c r="DO67" i="26"/>
  <c r="DP67" i="26"/>
  <c r="DQ67" i="26"/>
  <c r="DR67" i="26"/>
  <c r="DS67" i="26"/>
  <c r="DT67" i="26"/>
  <c r="DU67" i="26"/>
  <c r="DV67" i="26"/>
  <c r="DW67" i="26"/>
  <c r="DX67" i="26"/>
  <c r="DY67" i="26"/>
  <c r="DZ67" i="26"/>
  <c r="EA67" i="26"/>
  <c r="EB67" i="26"/>
  <c r="EC67" i="26"/>
  <c r="ED67" i="26"/>
  <c r="EE67" i="26"/>
  <c r="EF67" i="26"/>
  <c r="EG67" i="26"/>
  <c r="EH67" i="26"/>
  <c r="EI67" i="26"/>
  <c r="EJ67" i="26"/>
  <c r="EK67" i="26"/>
  <c r="EL67" i="26"/>
  <c r="EM67" i="26"/>
  <c r="EN67" i="26"/>
  <c r="EO67" i="26"/>
  <c r="EP67" i="26"/>
  <c r="EQ67" i="26"/>
  <c r="ER67" i="26"/>
  <c r="ES67" i="26"/>
  <c r="ET67" i="26"/>
  <c r="EU67" i="26"/>
  <c r="EV67" i="26"/>
  <c r="EW67" i="26"/>
  <c r="EX67" i="26"/>
  <c r="EY67" i="26"/>
  <c r="EZ67" i="26"/>
  <c r="FA67" i="26"/>
  <c r="FB67" i="26"/>
  <c r="FC67" i="26"/>
  <c r="FD67" i="26"/>
  <c r="FE67" i="26"/>
  <c r="FF67" i="26"/>
  <c r="FG67" i="26"/>
  <c r="FH67" i="26"/>
  <c r="FI67" i="26"/>
  <c r="FJ67" i="26"/>
  <c r="FK67" i="26"/>
  <c r="FL67" i="26"/>
  <c r="FM67" i="26"/>
  <c r="FN67" i="26"/>
  <c r="FO67" i="26"/>
  <c r="FP67" i="26"/>
  <c r="FQ67" i="26"/>
  <c r="FR67" i="26"/>
  <c r="FS67" i="26"/>
  <c r="FT67" i="26"/>
  <c r="FU67" i="26"/>
  <c r="FV67" i="26"/>
  <c r="FW67" i="26"/>
  <c r="FX67" i="26"/>
  <c r="FY67" i="26"/>
  <c r="FZ67" i="26"/>
  <c r="GA67" i="26"/>
  <c r="GB67" i="26"/>
  <c r="GC67" i="26"/>
  <c r="GD67" i="26"/>
  <c r="GE67" i="26"/>
  <c r="GF67" i="26"/>
  <c r="GG67" i="26"/>
  <c r="GH67" i="26"/>
  <c r="GI67" i="26"/>
  <c r="GJ67" i="26"/>
  <c r="GK67" i="26"/>
  <c r="GL67" i="26"/>
  <c r="GM67" i="26"/>
  <c r="GN67" i="26"/>
  <c r="GO67" i="26"/>
  <c r="GP67" i="26"/>
  <c r="GQ67" i="26"/>
  <c r="GR67" i="26"/>
  <c r="GS67" i="26"/>
  <c r="GT67" i="26"/>
  <c r="GU67" i="26"/>
  <c r="GV67" i="26"/>
  <c r="GW67" i="26"/>
  <c r="DB67" i="26"/>
  <c r="DB72" i="26"/>
  <c r="DC72" i="26"/>
  <c r="DD72" i="26"/>
  <c r="DE72" i="26"/>
  <c r="DF72" i="26"/>
  <c r="DG72" i="26"/>
  <c r="DH72" i="26"/>
  <c r="DI72" i="26"/>
  <c r="DJ72" i="26"/>
  <c r="DK72" i="26"/>
  <c r="DL72" i="26"/>
  <c r="DM72" i="26"/>
  <c r="DN72" i="26"/>
  <c r="DO72" i="26"/>
  <c r="DP72" i="26"/>
  <c r="DQ72" i="26"/>
  <c r="DR72" i="26"/>
  <c r="DS72" i="26"/>
  <c r="DT72" i="26"/>
  <c r="DU72" i="26"/>
  <c r="DV72" i="26"/>
  <c r="DW72" i="26"/>
  <c r="DX72" i="26"/>
  <c r="DY72" i="26"/>
  <c r="DZ72" i="26"/>
  <c r="EA72" i="26"/>
  <c r="EB72" i="26"/>
  <c r="EC72" i="26"/>
  <c r="ED72" i="26"/>
  <c r="EE72" i="26"/>
  <c r="EF72" i="26"/>
  <c r="EG72" i="26"/>
  <c r="EH72" i="26"/>
  <c r="EI72" i="26"/>
  <c r="EJ72" i="26"/>
  <c r="EK72" i="26"/>
  <c r="EL72" i="26"/>
  <c r="EM72" i="26"/>
  <c r="EN72" i="26"/>
  <c r="EO72" i="26"/>
  <c r="EP72" i="26"/>
  <c r="EQ72" i="26"/>
  <c r="ER72" i="26"/>
  <c r="ES72" i="26"/>
  <c r="ET72" i="26"/>
  <c r="EU72" i="26"/>
  <c r="EV72" i="26"/>
  <c r="EW72" i="26"/>
  <c r="EX72" i="26"/>
  <c r="EY72" i="26"/>
  <c r="EZ72" i="26"/>
  <c r="FA72" i="26"/>
  <c r="FB72" i="26"/>
  <c r="FC72" i="26"/>
  <c r="FD72" i="26"/>
  <c r="FE72" i="26"/>
  <c r="FF72" i="26"/>
  <c r="FG72" i="26"/>
  <c r="FH72" i="26"/>
  <c r="FI72" i="26"/>
  <c r="FJ72" i="26"/>
  <c r="FK72" i="26"/>
  <c r="FL72" i="26"/>
  <c r="FM72" i="26"/>
  <c r="FN72" i="26"/>
  <c r="FO72" i="26"/>
  <c r="FP72" i="26"/>
  <c r="FQ72" i="26"/>
  <c r="FR72" i="26"/>
  <c r="FS72" i="26"/>
  <c r="FT72" i="26"/>
  <c r="FU72" i="26"/>
  <c r="FV72" i="26"/>
  <c r="FW72" i="26"/>
  <c r="FX72" i="26"/>
  <c r="FY72" i="26"/>
  <c r="FZ72" i="26"/>
  <c r="GA72" i="26"/>
  <c r="GB72" i="26"/>
  <c r="GC72" i="26"/>
  <c r="GD72" i="26"/>
  <c r="GE72" i="26"/>
  <c r="GF72" i="26"/>
  <c r="GG72" i="26"/>
  <c r="GH72" i="26"/>
  <c r="GI72" i="26"/>
  <c r="GJ72" i="26"/>
  <c r="GK72" i="26"/>
  <c r="GL72" i="26"/>
  <c r="GM72" i="26"/>
  <c r="GN72" i="26"/>
  <c r="GO72" i="26"/>
  <c r="GP72" i="26"/>
  <c r="GQ72" i="26"/>
  <c r="GR72" i="26"/>
  <c r="GS72" i="26"/>
  <c r="GT72" i="26"/>
  <c r="GU72" i="26"/>
  <c r="GV72" i="26"/>
  <c r="GW72" i="26"/>
  <c r="DB87" i="26"/>
  <c r="DC87" i="26"/>
  <c r="DD87" i="26"/>
  <c r="DE87" i="26"/>
  <c r="DF87" i="26"/>
  <c r="DG87" i="26"/>
  <c r="DH87" i="26"/>
  <c r="DI87" i="26"/>
  <c r="DJ87" i="26"/>
  <c r="DK87" i="26"/>
  <c r="DL87" i="26"/>
  <c r="DM87" i="26"/>
  <c r="DN87" i="26"/>
  <c r="DO87" i="26"/>
  <c r="DP87" i="26"/>
  <c r="DQ87" i="26"/>
  <c r="DR87" i="26"/>
  <c r="DS87" i="26"/>
  <c r="DT87" i="26"/>
  <c r="DU87" i="26"/>
  <c r="DV87" i="26"/>
  <c r="DW87" i="26"/>
  <c r="DX87" i="26"/>
  <c r="DY87" i="26"/>
  <c r="DZ87" i="26"/>
  <c r="EA87" i="26"/>
  <c r="EB87" i="26"/>
  <c r="EC87" i="26"/>
  <c r="ED87" i="26"/>
  <c r="EE87" i="26"/>
  <c r="EF87" i="26"/>
  <c r="EG87" i="26"/>
  <c r="EH87" i="26"/>
  <c r="EI87" i="26"/>
  <c r="EJ87" i="26"/>
  <c r="EK87" i="26"/>
  <c r="EL87" i="26"/>
  <c r="EM87" i="26"/>
  <c r="EN87" i="26"/>
  <c r="EO87" i="26"/>
  <c r="EP87" i="26"/>
  <c r="EQ87" i="26"/>
  <c r="ER87" i="26"/>
  <c r="ES87" i="26"/>
  <c r="ET87" i="26"/>
  <c r="EU87" i="26"/>
  <c r="EV87" i="26"/>
  <c r="EW87" i="26"/>
  <c r="EX87" i="26"/>
  <c r="EY87" i="26"/>
  <c r="EZ87" i="26"/>
  <c r="FA87" i="26"/>
  <c r="FB87" i="26"/>
  <c r="FC87" i="26"/>
  <c r="FD87" i="26"/>
  <c r="FE87" i="26"/>
  <c r="FF87" i="26"/>
  <c r="FG87" i="26"/>
  <c r="FH87" i="26"/>
  <c r="FI87" i="26"/>
  <c r="FJ87" i="26"/>
  <c r="FK87" i="26"/>
  <c r="FL87" i="26"/>
  <c r="FM87" i="26"/>
  <c r="FN87" i="26"/>
  <c r="FO87" i="26"/>
  <c r="FP87" i="26"/>
  <c r="FQ87" i="26"/>
  <c r="FR87" i="26"/>
  <c r="FS87" i="26"/>
  <c r="FT87" i="26"/>
  <c r="FU87" i="26"/>
  <c r="FV87" i="26"/>
  <c r="FW87" i="26"/>
  <c r="FX87" i="26"/>
  <c r="FY87" i="26"/>
  <c r="FZ87" i="26"/>
  <c r="GA87" i="26"/>
  <c r="GB87" i="26"/>
  <c r="GC87" i="26"/>
  <c r="GD87" i="26"/>
  <c r="GE87" i="26"/>
  <c r="GF87" i="26"/>
  <c r="GG87" i="26"/>
  <c r="GH87" i="26"/>
  <c r="GI87" i="26"/>
  <c r="GJ87" i="26"/>
  <c r="GK87" i="26"/>
  <c r="GL87" i="26"/>
  <c r="GM87" i="26"/>
  <c r="GN87" i="26"/>
  <c r="GO87" i="26"/>
  <c r="GP87" i="26"/>
  <c r="GQ87" i="26"/>
  <c r="GR87" i="26"/>
  <c r="GS87" i="26"/>
  <c r="GT87" i="26"/>
  <c r="GU87" i="26"/>
  <c r="GV87" i="26"/>
  <c r="GW87" i="26"/>
  <c r="DB89" i="26"/>
  <c r="DC89" i="26"/>
  <c r="DD89" i="26"/>
  <c r="DE89" i="26"/>
  <c r="DF89" i="26"/>
  <c r="DG89" i="26"/>
  <c r="DH89" i="26"/>
  <c r="DI89" i="26"/>
  <c r="DJ89" i="26"/>
  <c r="DK89" i="26"/>
  <c r="DL89" i="26"/>
  <c r="DM89" i="26"/>
  <c r="DN89" i="26"/>
  <c r="DO89" i="26"/>
  <c r="DP89" i="26"/>
  <c r="DQ89" i="26"/>
  <c r="DR89" i="26"/>
  <c r="DS89" i="26"/>
  <c r="DT89" i="26"/>
  <c r="DU89" i="26"/>
  <c r="DV89" i="26"/>
  <c r="DW89" i="26"/>
  <c r="DX89" i="26"/>
  <c r="DY89" i="26"/>
  <c r="DZ89" i="26"/>
  <c r="EA89" i="26"/>
  <c r="EB89" i="26"/>
  <c r="EC89" i="26"/>
  <c r="ED89" i="26"/>
  <c r="EE89" i="26"/>
  <c r="EF89" i="26"/>
  <c r="EG89" i="26"/>
  <c r="EH89" i="26"/>
  <c r="EI89" i="26"/>
  <c r="EJ89" i="26"/>
  <c r="EK89" i="26"/>
  <c r="EL89" i="26"/>
  <c r="EM89" i="26"/>
  <c r="EN89" i="26"/>
  <c r="EO89" i="26"/>
  <c r="EP89" i="26"/>
  <c r="EQ89" i="26"/>
  <c r="ER89" i="26"/>
  <c r="ES89" i="26"/>
  <c r="ET89" i="26"/>
  <c r="EU89" i="26"/>
  <c r="EV89" i="26"/>
  <c r="EW89" i="26"/>
  <c r="EX89" i="26"/>
  <c r="EY89" i="26"/>
  <c r="EZ89" i="26"/>
  <c r="FA89" i="26"/>
  <c r="FB89" i="26"/>
  <c r="FC89" i="26"/>
  <c r="FD89" i="26"/>
  <c r="FE89" i="26"/>
  <c r="FF89" i="26"/>
  <c r="FG89" i="26"/>
  <c r="FH89" i="26"/>
  <c r="FI89" i="26"/>
  <c r="FJ89" i="26"/>
  <c r="FK89" i="26"/>
  <c r="FL89" i="26"/>
  <c r="FM89" i="26"/>
  <c r="FN89" i="26"/>
  <c r="FO89" i="26"/>
  <c r="FP89" i="26"/>
  <c r="FQ89" i="26"/>
  <c r="FR89" i="26"/>
  <c r="FS89" i="26"/>
  <c r="FT89" i="26"/>
  <c r="FU89" i="26"/>
  <c r="FV89" i="26"/>
  <c r="FW89" i="26"/>
  <c r="FX89" i="26"/>
  <c r="FY89" i="26"/>
  <c r="FZ89" i="26"/>
  <c r="GA89" i="26"/>
  <c r="GB89" i="26"/>
  <c r="GC89" i="26"/>
  <c r="GD89" i="26"/>
  <c r="GE89" i="26"/>
  <c r="GF89" i="26"/>
  <c r="GG89" i="26"/>
  <c r="GH89" i="26"/>
  <c r="GI89" i="26"/>
  <c r="GJ89" i="26"/>
  <c r="GK89" i="26"/>
  <c r="GL89" i="26"/>
  <c r="GM89" i="26"/>
  <c r="GN89" i="26"/>
  <c r="GO89" i="26"/>
  <c r="GP89" i="26"/>
  <c r="GQ89" i="26"/>
  <c r="GR89" i="26"/>
  <c r="GS89" i="26"/>
  <c r="GT89" i="26"/>
  <c r="GU89" i="26"/>
  <c r="GV89" i="26"/>
  <c r="GW89" i="26"/>
  <c r="DB64" i="26"/>
  <c r="DC64" i="26"/>
  <c r="DD64" i="26"/>
  <c r="DE64" i="26"/>
  <c r="DF64" i="26"/>
  <c r="DG64" i="26"/>
  <c r="DH64" i="26"/>
  <c r="DI64" i="26"/>
  <c r="DJ64" i="26"/>
  <c r="DK64" i="26"/>
  <c r="DL64" i="26"/>
  <c r="DM64" i="26"/>
  <c r="DN64" i="26"/>
  <c r="DO64" i="26"/>
  <c r="DP64" i="26"/>
  <c r="DQ64" i="26"/>
  <c r="DR64" i="26"/>
  <c r="DS64" i="26"/>
  <c r="DT64" i="26"/>
  <c r="DU64" i="26"/>
  <c r="DV64" i="26"/>
  <c r="DW64" i="26"/>
  <c r="DX64" i="26"/>
  <c r="DY64" i="26"/>
  <c r="DZ64" i="26"/>
  <c r="EA64" i="26"/>
  <c r="EB64" i="26"/>
  <c r="EC64" i="26"/>
  <c r="ED64" i="26"/>
  <c r="EE64" i="26"/>
  <c r="EF64" i="26"/>
  <c r="EG64" i="26"/>
  <c r="EH64" i="26"/>
  <c r="EI64" i="26"/>
  <c r="EJ64" i="26"/>
  <c r="EK64" i="26"/>
  <c r="EL64" i="26"/>
  <c r="EM64" i="26"/>
  <c r="EN64" i="26"/>
  <c r="EO64" i="26"/>
  <c r="EP64" i="26"/>
  <c r="EQ64" i="26"/>
  <c r="ER64" i="26"/>
  <c r="ES64" i="26"/>
  <c r="ET64" i="26"/>
  <c r="EU64" i="26"/>
  <c r="EV64" i="26"/>
  <c r="EW64" i="26"/>
  <c r="EX64" i="26"/>
  <c r="EY64" i="26"/>
  <c r="EZ64" i="26"/>
  <c r="FA64" i="26"/>
  <c r="FB64" i="26"/>
  <c r="FC64" i="26"/>
  <c r="FD64" i="26"/>
  <c r="FE64" i="26"/>
  <c r="FF64" i="26"/>
  <c r="FG64" i="26"/>
  <c r="FH64" i="26"/>
  <c r="FI64" i="26"/>
  <c r="FJ64" i="26"/>
  <c r="FK64" i="26"/>
  <c r="FL64" i="26"/>
  <c r="FM64" i="26"/>
  <c r="FN64" i="26"/>
  <c r="FO64" i="26"/>
  <c r="FP64" i="26"/>
  <c r="FQ64" i="26"/>
  <c r="FR64" i="26"/>
  <c r="FS64" i="26"/>
  <c r="FT64" i="26"/>
  <c r="FU64" i="26"/>
  <c r="FV64" i="26"/>
  <c r="FW64" i="26"/>
  <c r="FX64" i="26"/>
  <c r="FY64" i="26"/>
  <c r="FZ64" i="26"/>
  <c r="GA64" i="26"/>
  <c r="GB64" i="26"/>
  <c r="GC64" i="26"/>
  <c r="GD64" i="26"/>
  <c r="GE64" i="26"/>
  <c r="GF64" i="26"/>
  <c r="GG64" i="26"/>
  <c r="GH64" i="26"/>
  <c r="GI64" i="26"/>
  <c r="GJ64" i="26"/>
  <c r="GK64" i="26"/>
  <c r="GL64" i="26"/>
  <c r="GM64" i="26"/>
  <c r="GN64" i="26"/>
  <c r="GO64" i="26"/>
  <c r="GP64" i="26"/>
  <c r="GQ64" i="26"/>
  <c r="GR64" i="26"/>
  <c r="GS64" i="26"/>
  <c r="GT64" i="26"/>
  <c r="GU64" i="26"/>
  <c r="GV64" i="26"/>
  <c r="GW64" i="26"/>
  <c r="DB65" i="26"/>
  <c r="DC65" i="26"/>
  <c r="DD65" i="26"/>
  <c r="DE65" i="26"/>
  <c r="DF65" i="26"/>
  <c r="DG65" i="26"/>
  <c r="DH65" i="26"/>
  <c r="DI65" i="26"/>
  <c r="DJ65" i="26"/>
  <c r="DK65" i="26"/>
  <c r="DL65" i="26"/>
  <c r="DM65" i="26"/>
  <c r="DN65" i="26"/>
  <c r="DO65" i="26"/>
  <c r="DP65" i="26"/>
  <c r="DQ65" i="26"/>
  <c r="DR65" i="26"/>
  <c r="DS65" i="26"/>
  <c r="DT65" i="26"/>
  <c r="DU65" i="26"/>
  <c r="DV65" i="26"/>
  <c r="DW65" i="26"/>
  <c r="DX65" i="26"/>
  <c r="DY65" i="26"/>
  <c r="DZ65" i="26"/>
  <c r="EA65" i="26"/>
  <c r="EB65" i="26"/>
  <c r="EC65" i="26"/>
  <c r="ED65" i="26"/>
  <c r="EE65" i="26"/>
  <c r="EF65" i="26"/>
  <c r="EG65" i="26"/>
  <c r="EH65" i="26"/>
  <c r="EI65" i="26"/>
  <c r="EJ65" i="26"/>
  <c r="EK65" i="26"/>
  <c r="EL65" i="26"/>
  <c r="EM65" i="26"/>
  <c r="EN65" i="26"/>
  <c r="EO65" i="26"/>
  <c r="EP65" i="26"/>
  <c r="EQ65" i="26"/>
  <c r="ER65" i="26"/>
  <c r="ES65" i="26"/>
  <c r="ET65" i="26"/>
  <c r="EU65" i="26"/>
  <c r="EV65" i="26"/>
  <c r="EW65" i="26"/>
  <c r="EX65" i="26"/>
  <c r="EY65" i="26"/>
  <c r="EZ65" i="26"/>
  <c r="FA65" i="26"/>
  <c r="FB65" i="26"/>
  <c r="FC65" i="26"/>
  <c r="FD65" i="26"/>
  <c r="FE65" i="26"/>
  <c r="FF65" i="26"/>
  <c r="FG65" i="26"/>
  <c r="FH65" i="26"/>
  <c r="FI65" i="26"/>
  <c r="FJ65" i="26"/>
  <c r="FK65" i="26"/>
  <c r="FL65" i="26"/>
  <c r="FM65" i="26"/>
  <c r="FN65" i="26"/>
  <c r="FO65" i="26"/>
  <c r="FP65" i="26"/>
  <c r="FQ65" i="26"/>
  <c r="FR65" i="26"/>
  <c r="FS65" i="26"/>
  <c r="FT65" i="26"/>
  <c r="FU65" i="26"/>
  <c r="FV65" i="26"/>
  <c r="FW65" i="26"/>
  <c r="FX65" i="26"/>
  <c r="FY65" i="26"/>
  <c r="FZ65" i="26"/>
  <c r="GA65" i="26"/>
  <c r="GB65" i="26"/>
  <c r="GC65" i="26"/>
  <c r="GD65" i="26"/>
  <c r="GE65" i="26"/>
  <c r="GF65" i="26"/>
  <c r="GG65" i="26"/>
  <c r="GH65" i="26"/>
  <c r="GI65" i="26"/>
  <c r="GJ65" i="26"/>
  <c r="GK65" i="26"/>
  <c r="GL65" i="26"/>
  <c r="GM65" i="26"/>
  <c r="GN65" i="26"/>
  <c r="GO65" i="26"/>
  <c r="GP65" i="26"/>
  <c r="GQ65" i="26"/>
  <c r="GR65" i="26"/>
  <c r="GS65" i="26"/>
  <c r="GT65" i="26"/>
  <c r="GU65" i="26"/>
  <c r="GV65" i="26"/>
  <c r="GW65" i="26"/>
  <c r="DC68" i="26"/>
  <c r="DD68" i="26"/>
  <c r="DE68" i="26"/>
  <c r="DF68" i="26"/>
  <c r="DG68" i="26"/>
  <c r="DH68" i="26"/>
  <c r="DI68" i="26"/>
  <c r="DJ68" i="26"/>
  <c r="DK68" i="26"/>
  <c r="DL68" i="26"/>
  <c r="DM68" i="26"/>
  <c r="DN68" i="26"/>
  <c r="DO68" i="26"/>
  <c r="DP68" i="26"/>
  <c r="DQ68" i="26"/>
  <c r="DR68" i="26"/>
  <c r="DS68" i="26"/>
  <c r="DT68" i="26"/>
  <c r="DU68" i="26"/>
  <c r="DV68" i="26"/>
  <c r="DW68" i="26"/>
  <c r="DX68" i="26"/>
  <c r="DY68" i="26"/>
  <c r="DZ68" i="26"/>
  <c r="EA68" i="26"/>
  <c r="EB68" i="26"/>
  <c r="EC68" i="26"/>
  <c r="ED68" i="26"/>
  <c r="EE68" i="26"/>
  <c r="EF68" i="26"/>
  <c r="EG68" i="26"/>
  <c r="EH68" i="26"/>
  <c r="EI68" i="26"/>
  <c r="EJ68" i="26"/>
  <c r="EK68" i="26"/>
  <c r="EL68" i="26"/>
  <c r="EM68" i="26"/>
  <c r="EN68" i="26"/>
  <c r="EO68" i="26"/>
  <c r="EP68" i="26"/>
  <c r="EQ68" i="26"/>
  <c r="ER68" i="26"/>
  <c r="ES68" i="26"/>
  <c r="ET68" i="26"/>
  <c r="EU68" i="26"/>
  <c r="EV68" i="26"/>
  <c r="EW68" i="26"/>
  <c r="EX68" i="26"/>
  <c r="EY68" i="26"/>
  <c r="EZ68" i="26"/>
  <c r="FA68" i="26"/>
  <c r="FB68" i="26"/>
  <c r="FC68" i="26"/>
  <c r="FD68" i="26"/>
  <c r="FE68" i="26"/>
  <c r="FF68" i="26"/>
  <c r="FG68" i="26"/>
  <c r="FH68" i="26"/>
  <c r="FI68" i="26"/>
  <c r="FJ68" i="26"/>
  <c r="FK68" i="26"/>
  <c r="FL68" i="26"/>
  <c r="FM68" i="26"/>
  <c r="FN68" i="26"/>
  <c r="FO68" i="26"/>
  <c r="FP68" i="26"/>
  <c r="FQ68" i="26"/>
  <c r="FR68" i="26"/>
  <c r="FS68" i="26"/>
  <c r="FT68" i="26"/>
  <c r="FU68" i="26"/>
  <c r="FV68" i="26"/>
  <c r="FW68" i="26"/>
  <c r="FX68" i="26"/>
  <c r="FY68" i="26"/>
  <c r="FZ68" i="26"/>
  <c r="GA68" i="26"/>
  <c r="GB68" i="26"/>
  <c r="GC68" i="26"/>
  <c r="GD68" i="26"/>
  <c r="GE68" i="26"/>
  <c r="GF68" i="26"/>
  <c r="GG68" i="26"/>
  <c r="GH68" i="26"/>
  <c r="GI68" i="26"/>
  <c r="GJ68" i="26"/>
  <c r="GK68" i="26"/>
  <c r="GL68" i="26"/>
  <c r="GM68" i="26"/>
  <c r="GN68" i="26"/>
  <c r="GO68" i="26"/>
  <c r="GP68" i="26"/>
  <c r="GQ68" i="26"/>
  <c r="GR68" i="26"/>
  <c r="GS68" i="26"/>
  <c r="GT68" i="26"/>
  <c r="GU68" i="26"/>
  <c r="GV68" i="26"/>
  <c r="GW68" i="26"/>
  <c r="DB68" i="26"/>
  <c r="C13" i="41" l="1"/>
  <c r="D13" i="41"/>
  <c r="C17" i="41"/>
  <c r="D17" i="41"/>
  <c r="C20" i="41"/>
  <c r="C10" i="41"/>
  <c r="D7" i="41"/>
  <c r="D10" i="41" s="1"/>
  <c r="M8" i="40"/>
  <c r="CQ7" i="40"/>
  <c r="N7" i="40" s="1"/>
  <c r="M7" i="40"/>
  <c r="D22" i="41" l="1"/>
  <c r="C22" i="41"/>
</calcChain>
</file>

<file path=xl/sharedStrings.xml><?xml version="1.0" encoding="utf-8"?>
<sst xmlns="http://schemas.openxmlformats.org/spreadsheetml/2006/main" count="1246" uniqueCount="307">
  <si>
    <t>PDPM Component Trends May June July</t>
  </si>
  <si>
    <t>CATEGORY</t>
  </si>
  <si>
    <t>MO</t>
  </si>
  <si>
    <t>PT/OT</t>
  </si>
  <si>
    <t>Mjr Joint Replace / Spine Surg</t>
  </si>
  <si>
    <t>Other Ortho</t>
  </si>
  <si>
    <t>Medical Mgmt</t>
  </si>
  <si>
    <t>Non-Ortho Surg &amp; Acute Neuro</t>
  </si>
  <si>
    <t>Return to Provider</t>
  </si>
  <si>
    <t>May</t>
  </si>
  <si>
    <t>June</t>
  </si>
  <si>
    <t>July</t>
  </si>
  <si>
    <t>GG</t>
  </si>
  <si>
    <t xml:space="preserve">PT/OT </t>
  </si>
  <si>
    <t>0-5</t>
  </si>
  <si>
    <t>6-9</t>
  </si>
  <si>
    <t>10-23</t>
  </si>
  <si>
    <t>SLP</t>
  </si>
  <si>
    <t>SA-SC</t>
  </si>
  <si>
    <t>SD-SF</t>
  </si>
  <si>
    <t>SG-SI</t>
  </si>
  <si>
    <t>SJ-L</t>
  </si>
  <si>
    <t>Comments</t>
  </si>
  <si>
    <t xml:space="preserve">Nursing </t>
  </si>
  <si>
    <t>Extensive</t>
  </si>
  <si>
    <t>Special Care High</t>
  </si>
  <si>
    <t xml:space="preserve">Special Care Low </t>
  </si>
  <si>
    <t>Clinically Complex</t>
  </si>
  <si>
    <t xml:space="preserve">Cog. Behaviors </t>
  </si>
  <si>
    <t>Physical Function</t>
  </si>
  <si>
    <t>DEPRESSION</t>
  </si>
  <si>
    <t>Nursing</t>
  </si>
  <si>
    <t xml:space="preserve"># out of eligible </t>
  </si>
  <si>
    <t>%</t>
  </si>
  <si>
    <t>RESTORATIVE</t>
  </si>
  <si>
    <t>6-14</t>
  </si>
  <si>
    <t>15-16</t>
  </si>
  <si>
    <t>Average GG</t>
  </si>
  <si>
    <t>NTA</t>
  </si>
  <si>
    <t>NA</t>
  </si>
  <si>
    <t>NB</t>
  </si>
  <si>
    <t>NC</t>
  </si>
  <si>
    <t>ND</t>
  </si>
  <si>
    <t>NE</t>
  </si>
  <si>
    <t>NF</t>
  </si>
  <si>
    <t>Legend</t>
  </si>
  <si>
    <t>PDPM Plug-N-Play</t>
  </si>
  <si>
    <t>PT</t>
  </si>
  <si>
    <t>OT</t>
  </si>
  <si>
    <t>Nrsg</t>
  </si>
  <si>
    <t>Total PDPM Rate</t>
  </si>
  <si>
    <t>b</t>
  </si>
  <si>
    <t>c</t>
  </si>
  <si>
    <t>d</t>
  </si>
  <si>
    <t>e</t>
  </si>
  <si>
    <t>f</t>
  </si>
  <si>
    <t xml:space="preserve">PT </t>
  </si>
  <si>
    <t xml:space="preserve">OT </t>
  </si>
  <si>
    <t xml:space="preserve">SLP </t>
  </si>
  <si>
    <t>NSG</t>
  </si>
  <si>
    <t>Rate</t>
  </si>
  <si>
    <t>Non-Case Mix</t>
  </si>
  <si>
    <t>Base Rate</t>
  </si>
  <si>
    <t>Day 1-3</t>
  </si>
  <si>
    <t>SDT</t>
  </si>
  <si>
    <t>TG</t>
  </si>
  <si>
    <t>tg</t>
  </si>
  <si>
    <t>SD</t>
  </si>
  <si>
    <t>ES1</t>
  </si>
  <si>
    <t>TO</t>
  </si>
  <si>
    <t>to</t>
  </si>
  <si>
    <t>sh</t>
  </si>
  <si>
    <t>PBC2</t>
  </si>
  <si>
    <t>nf</t>
  </si>
  <si>
    <t>HBC1</t>
  </si>
  <si>
    <t>PBC1</t>
  </si>
  <si>
    <t>GG Calculator</t>
  </si>
  <si>
    <t>Section GG Item</t>
  </si>
  <si>
    <t>Section GG Response/Code</t>
  </si>
  <si>
    <t>Self-care: Eating</t>
  </si>
  <si>
    <t>06 Independent</t>
  </si>
  <si>
    <t>Self-care: Toileting Hygiene</t>
  </si>
  <si>
    <t>Self Care: Oral Hygiene</t>
  </si>
  <si>
    <t>Total Self-care</t>
  </si>
  <si>
    <t>Mobility: Sit to lying</t>
  </si>
  <si>
    <t>Mobility: Lying to sitting on side of bed</t>
  </si>
  <si>
    <t>Mobility: Lying Avg</t>
  </si>
  <si>
    <t>Mobility: Sit to stand</t>
  </si>
  <si>
    <t>Mobility: Chair / bed-to-chair transfer</t>
  </si>
  <si>
    <t>Mobility: Toilet transfer</t>
  </si>
  <si>
    <t>Mobility: Standing Avg</t>
  </si>
  <si>
    <t>Mobility: Walk 50 ft 2 turns</t>
  </si>
  <si>
    <t>Mobility: Walk 150 ft</t>
  </si>
  <si>
    <t>Mobility: Walk Avg</t>
  </si>
  <si>
    <t>Total Score</t>
  </si>
  <si>
    <t>Assessment</t>
  </si>
  <si>
    <t>PPS</t>
  </si>
  <si>
    <t>Variance</t>
  </si>
  <si>
    <t>PDPM Day 1-3 Rates</t>
  </si>
  <si>
    <t>Resident Name</t>
  </si>
  <si>
    <t>Date</t>
  </si>
  <si>
    <t>Level</t>
  </si>
  <si>
    <t>Base Rate (vs PPS)</t>
  </si>
  <si>
    <t>Day 1-3 (vs Base)</t>
  </si>
  <si>
    <t>PT / OT Case Mix Classification Groups</t>
  </si>
  <si>
    <t>SLP Case-Mix Classification Groups</t>
  </si>
  <si>
    <t>Case-Mix</t>
  </si>
  <si>
    <t>GG Function</t>
  </si>
  <si>
    <t>Acute Neurologic, SLP-</t>
  </si>
  <si>
    <t>Mechanically Altered</t>
  </si>
  <si>
    <t>Category</t>
  </si>
  <si>
    <t>Group</t>
  </si>
  <si>
    <t>Score</t>
  </si>
  <si>
    <t>Related Comorbidity,</t>
  </si>
  <si>
    <t>Diet or Swallowing</t>
  </si>
  <si>
    <t>Code</t>
  </si>
  <si>
    <t>Cat</t>
  </si>
  <si>
    <t>Dep</t>
  </si>
  <si>
    <t>Rest</t>
  </si>
  <si>
    <t>Major Joint</t>
  </si>
  <si>
    <t>TA</t>
  </si>
  <si>
    <t>or Cognitive Impairment</t>
  </si>
  <si>
    <t>Disorder</t>
  </si>
  <si>
    <t>BAB1</t>
  </si>
  <si>
    <t>Beh/Cog</t>
  </si>
  <si>
    <t>0-1</t>
  </si>
  <si>
    <t>Replacement or</t>
  </si>
  <si>
    <t>TB</t>
  </si>
  <si>
    <t>None</t>
  </si>
  <si>
    <t>Neither</t>
  </si>
  <si>
    <t>SA</t>
  </si>
  <si>
    <t>BAB2</t>
  </si>
  <si>
    <t>&gt;=2</t>
  </si>
  <si>
    <t>Spinal Surgery</t>
  </si>
  <si>
    <t>TC</t>
  </si>
  <si>
    <t>Either</t>
  </si>
  <si>
    <t>SB</t>
  </si>
  <si>
    <t>CA1</t>
  </si>
  <si>
    <t>Cl Complex</t>
  </si>
  <si>
    <t>No</t>
  </si>
  <si>
    <t>TD</t>
  </si>
  <si>
    <t>24</t>
  </si>
  <si>
    <t>Both</t>
  </si>
  <si>
    <t>SC</t>
  </si>
  <si>
    <t>CA2</t>
  </si>
  <si>
    <t>Yes</t>
  </si>
  <si>
    <t>TE</t>
  </si>
  <si>
    <t>Any one</t>
  </si>
  <si>
    <t>CBC1</t>
  </si>
  <si>
    <t>06-14</t>
  </si>
  <si>
    <t>Other Orthopedic</t>
  </si>
  <si>
    <t>TF</t>
  </si>
  <si>
    <t>SE</t>
  </si>
  <si>
    <t>CBC2</t>
  </si>
  <si>
    <t>SF</t>
  </si>
  <si>
    <t>CDE1</t>
  </si>
  <si>
    <t>TH</t>
  </si>
  <si>
    <t>Any two</t>
  </si>
  <si>
    <t>SG</t>
  </si>
  <si>
    <t>CDE2</t>
  </si>
  <si>
    <t>TI</t>
  </si>
  <si>
    <t>SH</t>
  </si>
  <si>
    <t>0-14</t>
  </si>
  <si>
    <t>Medical</t>
  </si>
  <si>
    <t>TJ</t>
  </si>
  <si>
    <t>SI</t>
  </si>
  <si>
    <t>ES2</t>
  </si>
  <si>
    <t>Management</t>
  </si>
  <si>
    <t>TK</t>
  </si>
  <si>
    <t>All three</t>
  </si>
  <si>
    <t>SJ</t>
  </si>
  <si>
    <t>ES3</t>
  </si>
  <si>
    <t>TL</t>
  </si>
  <si>
    <t>SK</t>
  </si>
  <si>
    <t>Spec Care High</t>
  </si>
  <si>
    <t>Non-Orthopedic</t>
  </si>
  <si>
    <t>TM</t>
  </si>
  <si>
    <t>SL</t>
  </si>
  <si>
    <t>HBC2</t>
  </si>
  <si>
    <t>Surgery and Acute</t>
  </si>
  <si>
    <t>TN</t>
  </si>
  <si>
    <t>HDE1</t>
  </si>
  <si>
    <t>Neurologic</t>
  </si>
  <si>
    <t>Section GG Items Included in Nursing Functional Measure</t>
  </si>
  <si>
    <t>HDE2</t>
  </si>
  <si>
    <t>TP</t>
  </si>
  <si>
    <t>LBC1</t>
  </si>
  <si>
    <t>Spec Care Low</t>
  </si>
  <si>
    <t>LBC2</t>
  </si>
  <si>
    <t>NTA Case-Mix Classification Groups</t>
  </si>
  <si>
    <t>Self-care: Eating 0 - 4</t>
  </si>
  <si>
    <t>0-4</t>
  </si>
  <si>
    <t>LDE1</t>
  </si>
  <si>
    <t>Self-care: Toileting Hygiene 0 - 4</t>
  </si>
  <si>
    <t>LDE2</t>
  </si>
  <si>
    <t>Range</t>
  </si>
  <si>
    <t>PA1</t>
  </si>
  <si>
    <t>Red Phys Funct</t>
  </si>
  <si>
    <t>12 +</t>
  </si>
  <si>
    <t>PA2</t>
  </si>
  <si>
    <t>9 - 11</t>
  </si>
  <si>
    <t>(average of 2)</t>
  </si>
  <si>
    <t>6 - 8</t>
  </si>
  <si>
    <t>3 - 5</t>
  </si>
  <si>
    <t>PDE1</t>
  </si>
  <si>
    <t>1 - 2</t>
  </si>
  <si>
    <t>PDE2</t>
  </si>
  <si>
    <t>0</t>
  </si>
  <si>
    <t>DD</t>
  </si>
  <si>
    <t>Nursing Function Score Construction</t>
  </si>
  <si>
    <t>Set-up assistance, Independent</t>
  </si>
  <si>
    <t>05 Set up Assistance</t>
  </si>
  <si>
    <t>Supervision or touching assistance</t>
  </si>
  <si>
    <t>04 Supervision or touching assistance</t>
  </si>
  <si>
    <t>Partial / moderate assistance</t>
  </si>
  <si>
    <t>03 Partial / moderate assistance</t>
  </si>
  <si>
    <t>Substantial / maximal assistance</t>
  </si>
  <si>
    <t>02 Substantial / maximal assistance</t>
  </si>
  <si>
    <t>Dependent, Refused, N/A, Not Attempted</t>
  </si>
  <si>
    <t>01 Dependent</t>
  </si>
  <si>
    <t>09 Not applicable</t>
  </si>
  <si>
    <t xml:space="preserve">07 Resident Refused </t>
  </si>
  <si>
    <t>10 Not attempted d/t environmental/weather conditions</t>
  </si>
  <si>
    <t>88 Not attempted d/t saftely concerns</t>
  </si>
  <si>
    <t>Clinical Info</t>
  </si>
  <si>
    <t>ST</t>
  </si>
  <si>
    <t>SLP Acute Neuro</t>
  </si>
  <si>
    <t>Mech Alt Diet/ Swall Dis</t>
  </si>
  <si>
    <t>Co-morb/ Cog Imp</t>
  </si>
  <si>
    <t>Maj Joint/Sp Sx</t>
  </si>
  <si>
    <t>A</t>
  </si>
  <si>
    <t>B</t>
  </si>
  <si>
    <t>C</t>
  </si>
  <si>
    <t>One</t>
  </si>
  <si>
    <t>D</t>
  </si>
  <si>
    <t>E</t>
  </si>
  <si>
    <t>F</t>
  </si>
  <si>
    <t>Two</t>
  </si>
  <si>
    <t>G</t>
  </si>
  <si>
    <t>H</t>
  </si>
  <si>
    <t>Med Mgmt</t>
  </si>
  <si>
    <t>I</t>
  </si>
  <si>
    <t>Three</t>
  </si>
  <si>
    <t>J</t>
  </si>
  <si>
    <t>K</t>
  </si>
  <si>
    <t>L</t>
  </si>
  <si>
    <t>Non ort Sx and Acu Neuro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</si>
  <si>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</si>
  <si>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</si>
  <si>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</si>
  <si>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</si>
  <si>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</si>
  <si>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</si>
  <si>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</si>
  <si>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</si>
  <si>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</si>
  <si>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</si>
  <si>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</si>
  <si>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</si>
  <si>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</si>
  <si>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Facility #</t>
  </si>
  <si>
    <t>Wage Index</t>
  </si>
  <si>
    <t>Labor Index</t>
  </si>
  <si>
    <t>Component</t>
  </si>
  <si>
    <t>Urban</t>
  </si>
  <si>
    <t>Rural</t>
  </si>
  <si>
    <t>Nsg</t>
  </si>
  <si>
    <t>Non Case Mix</t>
  </si>
  <si>
    <t>Adjustment factor</t>
  </si>
  <si>
    <t>Case Mix</t>
  </si>
  <si>
    <t>C.M. Group</t>
  </si>
  <si>
    <t>CMI</t>
  </si>
  <si>
    <t>Day --&gt;</t>
  </si>
  <si>
    <t/>
  </si>
  <si>
    <t>All</t>
  </si>
  <si>
    <t>Tie out to Fredrick, MD</t>
  </si>
  <si>
    <t>Fac
#</t>
  </si>
  <si>
    <t>Facility Name</t>
  </si>
  <si>
    <t>Urban/Rural</t>
  </si>
  <si>
    <t>CBSA</t>
  </si>
  <si>
    <t>000</t>
  </si>
  <si>
    <t>Federal Base Rate</t>
  </si>
  <si>
    <t>RWCD</t>
  </si>
  <si>
    <t>Trim to last name &amp; first intial</t>
  </si>
  <si>
    <t>Assessment Date</t>
  </si>
  <si>
    <t>Med A RUG-IV</t>
  </si>
  <si>
    <t>RUG-IV Rate</t>
  </si>
  <si>
    <t>PT CMG</t>
  </si>
  <si>
    <t>OT CMG</t>
  </si>
  <si>
    <t>SLP CMG</t>
  </si>
  <si>
    <t>NTA CMG</t>
  </si>
  <si>
    <t>Nursing CMG</t>
  </si>
  <si>
    <t>Facility</t>
  </si>
  <si>
    <t>Resident Location</t>
  </si>
  <si>
    <t>MED A PDPM HIPPS</t>
  </si>
  <si>
    <t>PDPM Base Rate</t>
  </si>
  <si>
    <t>1-3 Day Rate</t>
  </si>
  <si>
    <t>PT Rate</t>
  </si>
  <si>
    <t>OT Rate</t>
  </si>
  <si>
    <t>SLP Rate</t>
  </si>
  <si>
    <t>NTA Rate</t>
  </si>
  <si>
    <t>Nursing Rate</t>
  </si>
  <si>
    <t>PGG</t>
  </si>
  <si>
    <t>SLP2</t>
  </si>
  <si>
    <t>NSG2</t>
  </si>
  <si>
    <t>a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</si>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</sst>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ndara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rgb="FF2B2B2B"/>
      </bottom>
      <diagonal/>
    </border>
    <border>
      <left/>
      <right/>
      <top/>
      <bottom style="thin">
        <color rgb="FF2B2B2B"/>
      </bottom>
      <diagonal/>
    </border>
    <border>
      <left/>
      <right style="thin">
        <color indexed="64"/>
      </right>
      <top/>
      <bottom style="thin">
        <color rgb="FF2B2B2B"/>
      </bottom>
      <diagonal/>
    </border>
    <border>
      <left style="thin">
        <color indexed="64"/>
      </left>
      <right style="thin">
        <color rgb="FF2B2B2B"/>
      </right>
      <top style="thin">
        <color rgb="FF2B2B2B"/>
      </top>
      <bottom style="thin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indexed="64"/>
      </bottom>
      <diagonal/>
    </border>
    <border>
      <left style="thin">
        <color rgb="FF2B2B2B"/>
      </left>
      <right style="thin">
        <color indexed="64"/>
      </right>
      <top style="thin">
        <color rgb="FF2B2B2B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medium">
        <color indexed="64"/>
      </right>
      <top/>
      <bottom/>
      <diagonal/>
    </border>
    <border>
      <left/>
      <right style="thin">
        <color theme="8" tint="-0.249977111117893"/>
      </right>
      <top style="medium">
        <color indexed="64"/>
      </top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 tint="-0.249977111117893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6" fillId="0" borderId="0">
      <alignment vertical="top"/>
    </xf>
    <xf numFmtId="9" fontId="4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8" fillId="0" borderId="0" xfId="2" applyFont="1" applyAlignment="1">
      <alignment horizontal="center" vertical="center"/>
    </xf>
    <xf numFmtId="0" fontId="6" fillId="0" borderId="0" xfId="2"/>
    <xf numFmtId="8" fontId="0" fillId="2" borderId="7" xfId="0" applyNumberFormat="1" applyFill="1" applyBorder="1"/>
    <xf numFmtId="0" fontId="0" fillId="3" borderId="0" xfId="0" applyFill="1"/>
    <xf numFmtId="0" fontId="0" fillId="4" borderId="7" xfId="0" applyFill="1" applyBorder="1"/>
    <xf numFmtId="0" fontId="7" fillId="4" borderId="4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0" fillId="4" borderId="0" xfId="0" applyFill="1"/>
    <xf numFmtId="0" fontId="9" fillId="4" borderId="1" xfId="2" applyFont="1" applyFill="1" applyBorder="1" applyAlignment="1">
      <alignment horizontal="center" vertical="center"/>
    </xf>
    <xf numFmtId="0" fontId="8" fillId="4" borderId="1" xfId="2" quotePrefix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6" fillId="4" borderId="0" xfId="2" applyFill="1"/>
    <xf numFmtId="0" fontId="5" fillId="4" borderId="7" xfId="0" applyFont="1" applyFill="1" applyBorder="1" applyAlignment="1">
      <alignment horizontal="center" wrapText="1"/>
    </xf>
    <xf numFmtId="8" fontId="0" fillId="0" borderId="0" xfId="0" applyNumberFormat="1"/>
    <xf numFmtId="0" fontId="0" fillId="2" borderId="0" xfId="0" applyFill="1"/>
    <xf numFmtId="0" fontId="7" fillId="4" borderId="0" xfId="2" applyFont="1" applyFill="1" applyAlignment="1">
      <alignment horizontal="center" vertical="center"/>
    </xf>
    <xf numFmtId="0" fontId="7" fillId="4" borderId="4" xfId="2" quotePrefix="1" applyFont="1" applyFill="1" applyBorder="1" applyAlignment="1">
      <alignment horizontal="center" vertical="center" wrapText="1"/>
    </xf>
    <xf numFmtId="0" fontId="0" fillId="3" borderId="0" xfId="0" quotePrefix="1" applyFill="1" applyAlignment="1">
      <alignment horizontal="left"/>
    </xf>
    <xf numFmtId="16" fontId="0" fillId="0" borderId="0" xfId="0" quotePrefix="1" applyNumberFormat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6" xfId="0" quotePrefix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4" borderId="20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2" xfId="0" quotePrefix="1" applyFont="1" applyFill="1" applyBorder="1" applyAlignment="1">
      <alignment horizontal="center"/>
    </xf>
    <xf numFmtId="0" fontId="5" fillId="4" borderId="23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4" borderId="30" xfId="0" applyFill="1" applyBorder="1"/>
    <xf numFmtId="0" fontId="5" fillId="4" borderId="31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0" fillId="0" borderId="3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36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12" fillId="0" borderId="0" xfId="0" applyFont="1"/>
    <xf numFmtId="0" fontId="5" fillId="4" borderId="38" xfId="0" applyFont="1" applyFill="1" applyBorder="1" applyAlignment="1">
      <alignment horizontal="center"/>
    </xf>
    <xf numFmtId="0" fontId="0" fillId="0" borderId="20" xfId="0" quotePrefix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Continuous"/>
    </xf>
    <xf numFmtId="0" fontId="5" fillId="4" borderId="41" xfId="0" applyFont="1" applyFill="1" applyBorder="1" applyAlignment="1">
      <alignment horizontal="centerContinuous"/>
    </xf>
    <xf numFmtId="0" fontId="0" fillId="0" borderId="12" xfId="0" applyBorder="1"/>
    <xf numFmtId="0" fontId="0" fillId="0" borderId="42" xfId="0" applyBorder="1" applyAlignment="1">
      <alignment horizontal="left"/>
    </xf>
    <xf numFmtId="0" fontId="0" fillId="0" borderId="13" xfId="0" applyBorder="1"/>
    <xf numFmtId="0" fontId="0" fillId="0" borderId="39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43" xfId="0" applyBorder="1" applyAlignment="1">
      <alignment horizontal="centerContinuous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4" xfId="0" applyBorder="1" applyAlignment="1">
      <alignment horizontal="centerContinuous"/>
    </xf>
    <xf numFmtId="0" fontId="0" fillId="0" borderId="45" xfId="0" applyBorder="1" applyAlignment="1">
      <alignment horizontal="centerContinuous"/>
    </xf>
    <xf numFmtId="0" fontId="0" fillId="4" borderId="41" xfId="0" applyFill="1" applyBorder="1" applyAlignment="1">
      <alignment horizontal="centerContinuous"/>
    </xf>
    <xf numFmtId="0" fontId="0" fillId="0" borderId="46" xfId="0" applyBorder="1" applyAlignment="1">
      <alignment horizontal="left"/>
    </xf>
    <xf numFmtId="0" fontId="0" fillId="0" borderId="11" xfId="0" applyBorder="1"/>
    <xf numFmtId="0" fontId="0" fillId="0" borderId="47" xfId="0" applyBorder="1" applyAlignment="1">
      <alignment horizontal="centerContinuous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2" xfId="0" applyBorder="1"/>
    <xf numFmtId="0" fontId="0" fillId="0" borderId="44" xfId="0" applyBorder="1" applyAlignment="1">
      <alignment horizontal="center"/>
    </xf>
    <xf numFmtId="0" fontId="5" fillId="4" borderId="14" xfId="0" applyFont="1" applyFill="1" applyBorder="1" applyAlignment="1">
      <alignment horizontal="centerContinuous"/>
    </xf>
    <xf numFmtId="0" fontId="5" fillId="4" borderId="15" xfId="0" applyFont="1" applyFill="1" applyBorder="1" applyAlignment="1">
      <alignment horizontal="centerContinuous"/>
    </xf>
    <xf numFmtId="0" fontId="5" fillId="4" borderId="27" xfId="0" applyFont="1" applyFill="1" applyBorder="1" applyAlignment="1">
      <alignment horizontal="centerContinuous"/>
    </xf>
    <xf numFmtId="0" fontId="5" fillId="4" borderId="0" xfId="0" applyFont="1" applyFill="1" applyAlignment="1">
      <alignment horizontal="centerContinuous"/>
    </xf>
    <xf numFmtId="0" fontId="5" fillId="4" borderId="23" xfId="0" applyFont="1" applyFill="1" applyBorder="1" applyAlignment="1">
      <alignment horizontal="centerContinuous"/>
    </xf>
    <xf numFmtId="0" fontId="5" fillId="4" borderId="19" xfId="0" applyFont="1" applyFill="1" applyBorder="1" applyAlignment="1">
      <alignment horizontal="centerContinuous"/>
    </xf>
    <xf numFmtId="0" fontId="5" fillId="4" borderId="18" xfId="0" applyFont="1" applyFill="1" applyBorder="1" applyAlignment="1">
      <alignment horizontal="centerContinuous"/>
    </xf>
    <xf numFmtId="0" fontId="5" fillId="4" borderId="28" xfId="0" applyFont="1" applyFill="1" applyBorder="1" applyAlignment="1">
      <alignment horizontal="centerContinuous"/>
    </xf>
    <xf numFmtId="0" fontId="5" fillId="4" borderId="29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Continuous"/>
    </xf>
    <xf numFmtId="0" fontId="5" fillId="4" borderId="9" xfId="0" applyFont="1" applyFill="1" applyBorder="1" applyAlignment="1">
      <alignment horizontal="centerContinuous"/>
    </xf>
    <xf numFmtId="0" fontId="6" fillId="4" borderId="0" xfId="2" quotePrefix="1" applyFill="1" applyAlignment="1">
      <alignment horizontal="left"/>
    </xf>
    <xf numFmtId="0" fontId="10" fillId="4" borderId="0" xfId="0" applyFont="1" applyFill="1"/>
    <xf numFmtId="15" fontId="0" fillId="0" borderId="0" xfId="0" applyNumberFormat="1"/>
    <xf numFmtId="0" fontId="5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5" fillId="2" borderId="7" xfId="0" applyFont="1" applyFill="1" applyBorder="1" applyAlignment="1">
      <alignment horizontal="center"/>
    </xf>
    <xf numFmtId="0" fontId="0" fillId="6" borderId="0" xfId="0" applyFill="1"/>
    <xf numFmtId="0" fontId="14" fillId="4" borderId="14" xfId="0" applyFont="1" applyFill="1" applyBorder="1" applyAlignment="1">
      <alignment horizontal="centerContinuous"/>
    </xf>
    <xf numFmtId="0" fontId="0" fillId="4" borderId="15" xfId="0" quotePrefix="1" applyFill="1" applyBorder="1" applyAlignment="1">
      <alignment horizontal="centerContinuous"/>
    </xf>
    <xf numFmtId="0" fontId="0" fillId="4" borderId="15" xfId="0" applyFill="1" applyBorder="1" applyAlignment="1">
      <alignment horizontal="centerContinuous"/>
    </xf>
    <xf numFmtId="0" fontId="0" fillId="4" borderId="18" xfId="0" applyFill="1" applyBorder="1" applyAlignment="1">
      <alignment horizontal="centerContinuous"/>
    </xf>
    <xf numFmtId="49" fontId="3" fillId="4" borderId="0" xfId="0" applyNumberFormat="1" applyFont="1" applyFill="1" applyAlignment="1">
      <alignment horizontal="left"/>
    </xf>
    <xf numFmtId="0" fontId="0" fillId="4" borderId="28" xfId="0" applyFill="1" applyBorder="1"/>
    <xf numFmtId="0" fontId="5" fillId="4" borderId="40" xfId="0" applyFont="1" applyFill="1" applyBorder="1" applyAlignment="1">
      <alignment horizontal="center"/>
    </xf>
    <xf numFmtId="0" fontId="15" fillId="4" borderId="15" xfId="0" quotePrefix="1" applyFont="1" applyFill="1" applyBorder="1" applyAlignment="1">
      <alignment horizontal="centerContinuous"/>
    </xf>
    <xf numFmtId="0" fontId="5" fillId="4" borderId="40" xfId="0" applyFont="1" applyFill="1" applyBorder="1"/>
    <xf numFmtId="0" fontId="5" fillId="4" borderId="7" xfId="0" applyFont="1" applyFill="1" applyBorder="1" applyAlignment="1">
      <alignment horizontal="center"/>
    </xf>
    <xf numFmtId="0" fontId="0" fillId="4" borderId="9" xfId="0" applyFill="1" applyBorder="1"/>
    <xf numFmtId="7" fontId="0" fillId="0" borderId="0" xfId="0" applyNumberFormat="1"/>
    <xf numFmtId="0" fontId="5" fillId="0" borderId="0" xfId="0" applyFont="1"/>
    <xf numFmtId="0" fontId="0" fillId="0" borderId="36" xfId="0" applyBorder="1"/>
    <xf numFmtId="0" fontId="0" fillId="0" borderId="46" xfId="0" applyBorder="1"/>
    <xf numFmtId="0" fontId="0" fillId="0" borderId="35" xfId="0" applyBorder="1"/>
    <xf numFmtId="0" fontId="0" fillId="0" borderId="32" xfId="0" applyBorder="1"/>
    <xf numFmtId="0" fontId="0" fillId="0" borderId="42" xfId="0" applyBorder="1"/>
    <xf numFmtId="0" fontId="5" fillId="4" borderId="8" xfId="0" applyFont="1" applyFill="1" applyBorder="1"/>
    <xf numFmtId="0" fontId="5" fillId="4" borderId="19" xfId="0" applyFont="1" applyFill="1" applyBorder="1"/>
    <xf numFmtId="0" fontId="5" fillId="4" borderId="9" xfId="0" applyFont="1" applyFill="1" applyBorder="1"/>
    <xf numFmtId="0" fontId="5" fillId="4" borderId="1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left"/>
    </xf>
    <xf numFmtId="0" fontId="13" fillId="4" borderId="18" xfId="0" applyFont="1" applyFill="1" applyBorder="1" applyAlignment="1">
      <alignment horizontal="centerContinuous"/>
    </xf>
    <xf numFmtId="0" fontId="14" fillId="4" borderId="15" xfId="0" applyFont="1" applyFill="1" applyBorder="1" applyAlignment="1">
      <alignment horizontal="centerContinuous"/>
    </xf>
    <xf numFmtId="0" fontId="0" fillId="4" borderId="29" xfId="0" applyFill="1" applyBorder="1"/>
    <xf numFmtId="0" fontId="0" fillId="0" borderId="4" xfId="0" quotePrefix="1" applyBorder="1" applyAlignment="1">
      <alignment horizontal="left"/>
    </xf>
    <xf numFmtId="0" fontId="5" fillId="4" borderId="2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left"/>
    </xf>
    <xf numFmtId="0" fontId="0" fillId="4" borderId="14" xfId="0" applyFill="1" applyBorder="1"/>
    <xf numFmtId="0" fontId="0" fillId="4" borderId="15" xfId="0" applyFill="1" applyBorder="1"/>
    <xf numFmtId="0" fontId="0" fillId="4" borderId="18" xfId="0" applyFill="1" applyBorder="1"/>
    <xf numFmtId="0" fontId="5" fillId="4" borderId="29" xfId="0" applyFont="1" applyFill="1" applyBorder="1"/>
    <xf numFmtId="0" fontId="5" fillId="4" borderId="28" xfId="0" applyFont="1" applyFill="1" applyBorder="1"/>
    <xf numFmtId="0" fontId="5" fillId="4" borderId="0" xfId="0" applyFont="1" applyFill="1"/>
    <xf numFmtId="0" fontId="0" fillId="0" borderId="7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42" xfId="0" applyBorder="1" applyAlignment="1">
      <alignment horizontal="center"/>
    </xf>
    <xf numFmtId="0" fontId="16" fillId="0" borderId="0" xfId="3">
      <alignment vertical="top"/>
    </xf>
    <xf numFmtId="0" fontId="16" fillId="0" borderId="0" xfId="3" applyAlignment="1">
      <alignment horizontal="left" vertical="top"/>
    </xf>
    <xf numFmtId="0" fontId="5" fillId="4" borderId="52" xfId="0" applyFont="1" applyFill="1" applyBorder="1" applyAlignment="1">
      <alignment horizontal="center"/>
    </xf>
    <xf numFmtId="0" fontId="17" fillId="9" borderId="0" xfId="0" applyFont="1" applyFill="1" applyAlignment="1">
      <alignment horizontal="center" wrapText="1"/>
    </xf>
    <xf numFmtId="0" fontId="5" fillId="0" borderId="0" xfId="0" quotePrefix="1" applyFont="1" applyAlignment="1">
      <alignment horizontal="left"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10" borderId="36" xfId="0" applyFill="1" applyBorder="1"/>
    <xf numFmtId="0" fontId="0" fillId="10" borderId="46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49" fontId="0" fillId="0" borderId="0" xfId="0" applyNumberFormat="1" applyAlignment="1">
      <alignment wrapText="1"/>
    </xf>
    <xf numFmtId="0" fontId="0" fillId="10" borderId="36" xfId="0" applyFill="1" applyBorder="1" applyAlignment="1">
      <alignment horizontal="center"/>
    </xf>
    <xf numFmtId="0" fontId="20" fillId="9" borderId="54" xfId="0" applyFont="1" applyFill="1" applyBorder="1" applyAlignment="1">
      <alignment horizontal="center" vertical="center" textRotation="90"/>
    </xf>
    <xf numFmtId="0" fontId="17" fillId="9" borderId="55" xfId="0" quotePrefix="1" applyFont="1" applyFill="1" applyBorder="1" applyAlignment="1">
      <alignment horizontal="left" vertical="center"/>
    </xf>
    <xf numFmtId="0" fontId="17" fillId="9" borderId="42" xfId="0" quotePrefix="1" applyFont="1" applyFill="1" applyBorder="1" applyAlignment="1">
      <alignment horizontal="center" vertical="center" wrapText="1"/>
    </xf>
    <xf numFmtId="0" fontId="17" fillId="9" borderId="4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17" fillId="9" borderId="32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9" borderId="56" xfId="0" applyFont="1" applyFill="1" applyBorder="1" applyAlignment="1">
      <alignment horizontal="center" vertical="center" textRotation="90"/>
    </xf>
    <xf numFmtId="0" fontId="21" fillId="9" borderId="0" xfId="0" applyFont="1" applyFill="1"/>
    <xf numFmtId="0" fontId="21" fillId="9" borderId="0" xfId="0" applyFont="1" applyFill="1" applyAlignment="1">
      <alignment horizontal="center" wrapText="1"/>
    </xf>
    <xf numFmtId="0" fontId="21" fillId="9" borderId="12" xfId="0" applyFont="1" applyFill="1" applyBorder="1" applyAlignment="1">
      <alignment horizontal="center" wrapText="1"/>
    </xf>
    <xf numFmtId="49" fontId="0" fillId="0" borderId="0" xfId="0" quotePrefix="1" applyNumberFormat="1" applyAlignment="1">
      <alignment horizontal="left" wrapText="1"/>
    </xf>
    <xf numFmtId="165" fontId="21" fillId="9" borderId="35" xfId="4" applyNumberFormat="1" applyFont="1" applyFill="1" applyBorder="1" applyAlignment="1">
      <alignment horizontal="center"/>
    </xf>
    <xf numFmtId="165" fontId="21" fillId="9" borderId="0" xfId="4" applyNumberFormat="1" applyFont="1" applyFill="1" applyAlignment="1">
      <alignment horizontal="center"/>
    </xf>
    <xf numFmtId="165" fontId="21" fillId="9" borderId="12" xfId="4" applyNumberFormat="1" applyFont="1" applyFill="1" applyBorder="1" applyAlignment="1">
      <alignment horizontal="center"/>
    </xf>
    <xf numFmtId="0" fontId="0" fillId="0" borderId="35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17" fillId="9" borderId="0" xfId="0" applyFont="1" applyFill="1" applyAlignment="1">
      <alignment vertical="center"/>
    </xf>
    <xf numFmtId="0" fontId="17" fillId="9" borderId="0" xfId="0" quotePrefix="1" applyFont="1" applyFill="1" applyAlignment="1">
      <alignment horizontal="center" wrapText="1"/>
    </xf>
    <xf numFmtId="0" fontId="17" fillId="9" borderId="12" xfId="0" applyFont="1" applyFill="1" applyBorder="1" applyAlignment="1">
      <alignment horizontal="center" wrapText="1"/>
    </xf>
    <xf numFmtId="49" fontId="5" fillId="0" borderId="0" xfId="0" applyNumberFormat="1" applyFont="1" applyAlignment="1">
      <alignment wrapText="1"/>
    </xf>
    <xf numFmtId="0" fontId="17" fillId="9" borderId="35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  <xf numFmtId="0" fontId="20" fillId="9" borderId="57" xfId="0" applyFont="1" applyFill="1" applyBorder="1" applyAlignment="1">
      <alignment horizontal="center" vertical="center" textRotation="90"/>
    </xf>
    <xf numFmtId="0" fontId="17" fillId="9" borderId="58" xfId="0" applyFont="1" applyFill="1" applyBorder="1" applyAlignment="1">
      <alignment horizontal="center" wrapText="1"/>
    </xf>
    <xf numFmtId="0" fontId="21" fillId="9" borderId="58" xfId="0" applyFont="1" applyFill="1" applyBorder="1" applyAlignment="1">
      <alignment horizontal="center" wrapText="1"/>
    </xf>
    <xf numFmtId="0" fontId="21" fillId="9" borderId="59" xfId="0" applyFont="1" applyFill="1" applyBorder="1" applyAlignment="1">
      <alignment horizontal="center" wrapText="1"/>
    </xf>
    <xf numFmtId="0" fontId="0" fillId="10" borderId="35" xfId="0" applyFill="1" applyBorder="1"/>
    <xf numFmtId="0" fontId="0" fillId="10" borderId="0" xfId="0" applyFill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17" fillId="9" borderId="4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wrapText="1"/>
    </xf>
    <xf numFmtId="0" fontId="17" fillId="9" borderId="32" xfId="0" applyFont="1" applyFill="1" applyBorder="1" applyAlignment="1">
      <alignment horizontal="center" vertical="center" wrapText="1"/>
    </xf>
    <xf numFmtId="165" fontId="21" fillId="9" borderId="36" xfId="4" applyNumberFormat="1" applyFont="1" applyFill="1" applyBorder="1" applyAlignment="1">
      <alignment horizontal="center"/>
    </xf>
    <xf numFmtId="165" fontId="21" fillId="9" borderId="46" xfId="4" applyNumberFormat="1" applyFont="1" applyFill="1" applyBorder="1" applyAlignment="1">
      <alignment horizontal="center"/>
    </xf>
    <xf numFmtId="0" fontId="17" fillId="9" borderId="0" xfId="0" quotePrefix="1" applyFont="1" applyFill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165" fontId="21" fillId="9" borderId="32" xfId="4" applyNumberFormat="1" applyFont="1" applyFill="1" applyBorder="1" applyAlignment="1">
      <alignment horizontal="center"/>
    </xf>
    <xf numFmtId="165" fontId="21" fillId="9" borderId="42" xfId="4" applyNumberFormat="1" applyFont="1" applyFill="1" applyBorder="1" applyAlignment="1">
      <alignment horizontal="center"/>
    </xf>
    <xf numFmtId="165" fontId="21" fillId="9" borderId="13" xfId="4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21" fillId="9" borderId="0" xfId="0" applyFont="1" applyFill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165" fontId="21" fillId="9" borderId="0" xfId="4" applyNumberFormat="1" applyFont="1" applyFill="1" applyAlignment="1">
      <alignment horizontal="center" wrapText="1"/>
    </xf>
    <xf numFmtId="0" fontId="21" fillId="9" borderId="42" xfId="0" applyFont="1" applyFill="1" applyBorder="1"/>
    <xf numFmtId="0" fontId="21" fillId="10" borderId="0" xfId="0" applyFont="1" applyFill="1"/>
    <xf numFmtId="0" fontId="17" fillId="10" borderId="0" xfId="0" applyFont="1" applyFill="1" applyAlignment="1">
      <alignment wrapText="1"/>
    </xf>
    <xf numFmtId="0" fontId="21" fillId="10" borderId="0" xfId="0" applyFont="1" applyFill="1" applyAlignment="1">
      <alignment wrapText="1"/>
    </xf>
    <xf numFmtId="0" fontId="21" fillId="10" borderId="12" xfId="0" applyFont="1" applyFill="1" applyBorder="1" applyAlignment="1">
      <alignment wrapText="1"/>
    </xf>
    <xf numFmtId="0" fontId="17" fillId="0" borderId="60" xfId="0" applyFont="1" applyBorder="1" applyAlignment="1">
      <alignment horizontal="left" vertical="top"/>
    </xf>
    <xf numFmtId="0" fontId="17" fillId="0" borderId="61" xfId="0" applyFont="1" applyBorder="1" applyAlignment="1">
      <alignment horizontal="left" vertical="top"/>
    </xf>
    <xf numFmtId="0" fontId="21" fillId="0" borderId="61" xfId="0" applyFont="1" applyBorder="1" applyAlignment="1">
      <alignment horizontal="left" vertical="top"/>
    </xf>
    <xf numFmtId="0" fontId="21" fillId="0" borderId="62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5" fontId="21" fillId="9" borderId="0" xfId="4" applyNumberFormat="1" applyFont="1" applyFill="1" applyBorder="1" applyAlignment="1">
      <alignment horizontal="center"/>
    </xf>
    <xf numFmtId="0" fontId="0" fillId="4" borderId="18" xfId="0" quotePrefix="1" applyFill="1" applyBorder="1" applyAlignment="1">
      <alignment horizontal="centerContinuous"/>
    </xf>
    <xf numFmtId="49" fontId="3" fillId="4" borderId="29" xfId="0" applyNumberFormat="1" applyFont="1" applyFill="1" applyBorder="1" applyAlignment="1">
      <alignment horizontal="left"/>
    </xf>
    <xf numFmtId="0" fontId="0" fillId="4" borderId="19" xfId="0" applyFill="1" applyBorder="1"/>
    <xf numFmtId="0" fontId="14" fillId="4" borderId="40" xfId="0" applyFont="1" applyFill="1" applyBorder="1" applyAlignment="1">
      <alignment horizontal="centerContinuous"/>
    </xf>
    <xf numFmtId="0" fontId="13" fillId="4" borderId="63" xfId="0" applyFont="1" applyFill="1" applyBorder="1" applyAlignment="1">
      <alignment horizontal="centerContinuous"/>
    </xf>
    <xf numFmtId="0" fontId="0" fillId="4" borderId="19" xfId="0" quotePrefix="1" applyFill="1" applyBorder="1" applyAlignment="1">
      <alignment horizontal="centerContinuous"/>
    </xf>
    <xf numFmtId="7" fontId="0" fillId="0" borderId="15" xfId="1" applyNumberFormat="1" applyFont="1" applyBorder="1" applyAlignment="1">
      <alignment horizontal="center"/>
    </xf>
    <xf numFmtId="7" fontId="0" fillId="0" borderId="19" xfId="1" applyNumberFormat="1" applyFont="1" applyBorder="1" applyAlignment="1">
      <alignment horizontal="center"/>
    </xf>
    <xf numFmtId="0" fontId="11" fillId="4" borderId="14" xfId="0" quotePrefix="1" applyFont="1" applyFill="1" applyBorder="1" applyAlignment="1">
      <alignment horizontal="centerContinuous"/>
    </xf>
    <xf numFmtId="0" fontId="13" fillId="0" borderId="0" xfId="0" applyFont="1"/>
    <xf numFmtId="0" fontId="5" fillId="4" borderId="30" xfId="0" applyFont="1" applyFill="1" applyBorder="1" applyAlignment="1">
      <alignment horizontal="center"/>
    </xf>
    <xf numFmtId="0" fontId="1" fillId="4" borderId="30" xfId="0" applyFont="1" applyFill="1" applyBorder="1"/>
    <xf numFmtId="0" fontId="1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4" borderId="26" xfId="0" applyFont="1" applyFill="1" applyBorder="1"/>
    <xf numFmtId="0" fontId="1" fillId="0" borderId="0" xfId="0" applyFont="1" applyAlignment="1">
      <alignment horizontal="center"/>
    </xf>
    <xf numFmtId="0" fontId="0" fillId="0" borderId="15" xfId="0" applyBorder="1" applyAlignment="1">
      <alignment horizontal="left"/>
    </xf>
    <xf numFmtId="14" fontId="0" fillId="0" borderId="15" xfId="0" applyNumberFormat="1" applyBorder="1" applyAlignment="1">
      <alignment horizontal="left"/>
    </xf>
    <xf numFmtId="7" fontId="0" fillId="0" borderId="64" xfId="1" applyNumberFormat="1" applyFont="1" applyBorder="1"/>
    <xf numFmtId="7" fontId="0" fillId="0" borderId="65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7" fontId="13" fillId="0" borderId="0" xfId="1" applyNumberFormat="1" applyFont="1"/>
    <xf numFmtId="7" fontId="13" fillId="0" borderId="0" xfId="1" applyNumberFormat="1" applyFont="1" applyAlignment="1">
      <alignment horizontal="center"/>
    </xf>
    <xf numFmtId="7" fontId="13" fillId="0" borderId="0" xfId="0" applyNumberFormat="1" applyFont="1"/>
    <xf numFmtId="7" fontId="0" fillId="0" borderId="5" xfId="1" applyNumberFormat="1" applyFont="1" applyBorder="1"/>
    <xf numFmtId="7" fontId="0" fillId="0" borderId="53" xfId="1" applyNumberFormat="1" applyFont="1" applyBorder="1" applyAlignment="1">
      <alignment horizontal="center"/>
    </xf>
    <xf numFmtId="14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4" borderId="0" xfId="0" quotePrefix="1" applyFill="1" applyAlignment="1">
      <alignment horizontal="centerContinuous"/>
    </xf>
    <xf numFmtId="0" fontId="0" fillId="4" borderId="0" xfId="0" quotePrefix="1" applyFill="1"/>
    <xf numFmtId="164" fontId="0" fillId="0" borderId="0" xfId="0" applyNumberFormat="1" applyAlignment="1">
      <alignment horizontal="center"/>
    </xf>
    <xf numFmtId="7" fontId="0" fillId="0" borderId="18" xfId="1" applyNumberFormat="1" applyFont="1" applyBorder="1" applyAlignment="1">
      <alignment horizontal="center"/>
    </xf>
    <xf numFmtId="14" fontId="0" fillId="0" borderId="0" xfId="0" applyNumberFormat="1" applyAlignment="1">
      <alignment horizontal="left"/>
    </xf>
    <xf numFmtId="7" fontId="0" fillId="0" borderId="0" xfId="1" applyNumberFormat="1" applyFont="1" applyBorder="1" applyAlignment="1">
      <alignment horizontal="center"/>
    </xf>
    <xf numFmtId="7" fontId="0" fillId="0" borderId="29" xfId="1" applyNumberFormat="1" applyFont="1" applyBorder="1" applyAlignment="1">
      <alignment horizontal="center"/>
    </xf>
    <xf numFmtId="0" fontId="0" fillId="0" borderId="19" xfId="0" applyBorder="1"/>
    <xf numFmtId="7" fontId="0" fillId="0" borderId="9" xfId="1" applyNumberFormat="1" applyFont="1" applyBorder="1" applyAlignment="1">
      <alignment horizontal="center"/>
    </xf>
    <xf numFmtId="0" fontId="17" fillId="9" borderId="0" xfId="0" applyFont="1" applyFill="1" applyAlignment="1">
      <alignment horizontal="center"/>
    </xf>
    <xf numFmtId="7" fontId="0" fillId="0" borderId="66" xfId="1" applyNumberFormat="1" applyFont="1" applyBorder="1"/>
    <xf numFmtId="7" fontId="0" fillId="0" borderId="67" xfId="1" applyNumberFormat="1" applyFont="1" applyBorder="1" applyAlignment="1">
      <alignment horizontal="center"/>
    </xf>
    <xf numFmtId="0" fontId="0" fillId="0" borderId="48" xfId="0" quotePrefix="1" applyBorder="1" applyAlignment="1">
      <alignment horizontal="left"/>
    </xf>
    <xf numFmtId="0" fontId="5" fillId="11" borderId="40" xfId="0" applyFont="1" applyFill="1" applyBorder="1" applyAlignment="1">
      <alignment horizontal="centerContinuous"/>
    </xf>
    <xf numFmtId="0" fontId="5" fillId="11" borderId="41" xfId="0" applyFont="1" applyFill="1" applyBorder="1" applyAlignment="1">
      <alignment horizontal="centerContinuous"/>
    </xf>
    <xf numFmtId="0" fontId="0" fillId="11" borderId="41" xfId="0" applyFill="1" applyBorder="1" applyAlignment="1">
      <alignment horizontal="centerContinuous"/>
    </xf>
    <xf numFmtId="0" fontId="5" fillId="11" borderId="38" xfId="0" applyFont="1" applyFill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5" fillId="0" borderId="0" xfId="0" quotePrefix="1" applyFont="1" applyAlignment="1">
      <alignment horizontal="left" indent="3"/>
    </xf>
    <xf numFmtId="0" fontId="5" fillId="0" borderId="0" xfId="0" quotePrefix="1" applyFont="1" applyAlignment="1">
      <alignment horizontal="left" indent="5"/>
    </xf>
    <xf numFmtId="0" fontId="5" fillId="8" borderId="41" xfId="0" applyFont="1" applyFill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8" borderId="40" xfId="0" applyFont="1" applyFill="1" applyBorder="1" applyAlignment="1">
      <alignment horizontal="left"/>
    </xf>
    <xf numFmtId="0" fontId="5" fillId="8" borderId="41" xfId="0" applyFont="1" applyFill="1" applyBorder="1" applyAlignment="1">
      <alignment horizontal="left"/>
    </xf>
    <xf numFmtId="7" fontId="0" fillId="0" borderId="7" xfId="1" applyNumberFormat="1" applyFont="1" applyBorder="1"/>
    <xf numFmtId="7" fontId="0" fillId="0" borderId="7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9" xfId="0" applyBorder="1"/>
    <xf numFmtId="0" fontId="0" fillId="0" borderId="28" xfId="0" applyBorder="1"/>
    <xf numFmtId="0" fontId="0" fillId="0" borderId="28" xfId="0" quotePrefix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22" fillId="8" borderId="28" xfId="0" quotePrefix="1" applyFont="1" applyFill="1" applyBorder="1" applyAlignment="1">
      <alignment horizontal="left"/>
    </xf>
    <xf numFmtId="0" fontId="0" fillId="8" borderId="0" xfId="0" applyFill="1"/>
    <xf numFmtId="0" fontId="0" fillId="8" borderId="29" xfId="0" applyFill="1" applyBorder="1"/>
    <xf numFmtId="0" fontId="0" fillId="8" borderId="28" xfId="0" applyFill="1" applyBorder="1"/>
    <xf numFmtId="0" fontId="0" fillId="8" borderId="63" xfId="0" applyFill="1" applyBorder="1"/>
    <xf numFmtId="0" fontId="14" fillId="8" borderId="14" xfId="0" applyFont="1" applyFill="1" applyBorder="1" applyAlignment="1">
      <alignment horizontal="centerContinuous"/>
    </xf>
    <xf numFmtId="0" fontId="14" fillId="8" borderId="18" xfId="0" applyFont="1" applyFill="1" applyBorder="1" applyAlignment="1">
      <alignment horizontal="centerContinuous"/>
    </xf>
    <xf numFmtId="0" fontId="1" fillId="8" borderId="15" xfId="0" applyFont="1" applyFill="1" applyBorder="1"/>
    <xf numFmtId="0" fontId="14" fillId="8" borderId="15" xfId="0" applyFont="1" applyFill="1" applyBorder="1" applyAlignment="1">
      <alignment horizontal="centerContinuous"/>
    </xf>
    <xf numFmtId="0" fontId="1" fillId="8" borderId="15" xfId="0" applyFont="1" applyFill="1" applyBorder="1" applyAlignment="1">
      <alignment horizontal="centerContinuous"/>
    </xf>
    <xf numFmtId="0" fontId="5" fillId="8" borderId="30" xfId="0" applyFont="1" applyFill="1" applyBorder="1" applyAlignment="1">
      <alignment horizontal="center"/>
    </xf>
    <xf numFmtId="0" fontId="1" fillId="8" borderId="30" xfId="0" applyFont="1" applyFill="1" applyBorder="1"/>
    <xf numFmtId="0" fontId="13" fillId="8" borderId="18" xfId="0" applyFont="1" applyFill="1" applyBorder="1" applyAlignment="1">
      <alignment horizontal="centerContinuous"/>
    </xf>
    <xf numFmtId="0" fontId="5" fillId="8" borderId="8" xfId="0" applyFont="1" applyFill="1" applyBorder="1"/>
    <xf numFmtId="0" fontId="5" fillId="8" borderId="9" xfId="0" applyFont="1" applyFill="1" applyBorder="1"/>
    <xf numFmtId="0" fontId="5" fillId="8" borderId="19" xfId="0" applyFont="1" applyFill="1" applyBorder="1"/>
    <xf numFmtId="0" fontId="5" fillId="8" borderId="26" xfId="0" applyFont="1" applyFill="1" applyBorder="1" applyAlignment="1">
      <alignment horizontal="center"/>
    </xf>
    <xf numFmtId="0" fontId="5" fillId="8" borderId="37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5" fillId="0" borderId="0" xfId="0" quotePrefix="1" applyFont="1" applyAlignment="1" applyProtection="1">
      <alignment horizontal="left" indent="3"/>
      <protection locked="0"/>
    </xf>
    <xf numFmtId="0" fontId="0" fillId="5" borderId="7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centerContinuous"/>
      <protection locked="0"/>
    </xf>
    <xf numFmtId="0" fontId="0" fillId="4" borderId="0" xfId="0" applyFill="1" applyProtection="1"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14" fillId="4" borderId="15" xfId="0" applyFont="1" applyFill="1" applyBorder="1" applyAlignment="1" applyProtection="1">
      <alignment horizontal="centerContinuous"/>
      <protection locked="0"/>
    </xf>
    <xf numFmtId="0" fontId="14" fillId="4" borderId="18" xfId="0" applyFont="1" applyFill="1" applyBorder="1" applyAlignment="1" applyProtection="1">
      <alignment horizontal="centerContinuous"/>
      <protection locked="0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Continuous"/>
      <protection locked="0"/>
    </xf>
    <xf numFmtId="0" fontId="5" fillId="4" borderId="7" xfId="0" applyFont="1" applyFill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0" fillId="5" borderId="15" xfId="0" applyFill="1" applyBorder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22" fillId="8" borderId="14" xfId="0" quotePrefix="1" applyFont="1" applyFill="1" applyBorder="1" applyAlignment="1">
      <alignment horizontal="centerContinuous"/>
    </xf>
    <xf numFmtId="0" fontId="0" fillId="8" borderId="15" xfId="0" applyFill="1" applyBorder="1" applyAlignment="1">
      <alignment horizontal="centerContinuous"/>
    </xf>
    <xf numFmtId="0" fontId="0" fillId="8" borderId="18" xfId="0" applyFill="1" applyBorder="1" applyAlignment="1">
      <alignment horizontal="centerContinuous"/>
    </xf>
    <xf numFmtId="0" fontId="6" fillId="7" borderId="0" xfId="3" applyFont="1" applyFill="1">
      <alignment vertical="top"/>
    </xf>
    <xf numFmtId="0" fontId="23" fillId="7" borderId="0" xfId="0" applyFont="1" applyFill="1"/>
    <xf numFmtId="7" fontId="0" fillId="0" borderId="69" xfId="1" applyNumberFormat="1" applyFont="1" applyBorder="1"/>
    <xf numFmtId="7" fontId="0" fillId="0" borderId="70" xfId="1" applyNumberFormat="1" applyFont="1" applyBorder="1" applyAlignment="1">
      <alignment horizontal="center"/>
    </xf>
    <xf numFmtId="15" fontId="0" fillId="0" borderId="0" xfId="0" applyNumberFormat="1" applyProtection="1">
      <protection locked="0"/>
    </xf>
    <xf numFmtId="0" fontId="0" fillId="5" borderId="71" xfId="0" applyFill="1" applyBorder="1" applyAlignment="1" applyProtection="1">
      <alignment horizontal="left"/>
      <protection locked="0"/>
    </xf>
    <xf numFmtId="0" fontId="0" fillId="5" borderId="72" xfId="0" applyFill="1" applyBorder="1" applyAlignment="1" applyProtection="1">
      <alignment horizontal="left"/>
      <protection locked="0"/>
    </xf>
    <xf numFmtId="0" fontId="0" fillId="5" borderId="73" xfId="0" applyFill="1" applyBorder="1" applyAlignment="1" applyProtection="1">
      <alignment horizontal="left"/>
      <protection locked="0"/>
    </xf>
    <xf numFmtId="0" fontId="5" fillId="8" borderId="30" xfId="0" quotePrefix="1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3" xr:uid="{7730B7FB-D667-4410-A4FB-74EC0F2AE132}"/>
    <cellStyle name="Normal 3" xfId="2" xr:uid="{2CC11A83-DBC2-494E-9C12-61CDB95029E1}"/>
    <cellStyle name="Percent" xfId="4" builtinId="5"/>
  </cellStyles>
  <dxfs count="0"/>
  <tableStyles count="0" defaultTableStyle="TableStyleMedium9" defaultPivotStyle="PivotStyleLight16"/>
  <colors>
    <mruColors>
      <color rgb="FFFFC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497022</xdr:colOff>
      <xdr:row>44</xdr:row>
      <xdr:rowOff>114186</xdr:rowOff>
    </xdr:from>
    <xdr:to>
      <xdr:col>7</xdr:col>
      <xdr:colOff>424392</xdr:colOff>
      <xdr:row>44</xdr:row>
      <xdr:rowOff>504191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66D051-690B-4693-8715-BB7D96026499}"/>
            </a:ext>
          </a:extLst>
        </xdr:cNvPr>
        <xdr:cNvSpPr/>
      </xdr:nvSpPr>
      <xdr:spPr>
        <a:xfrm>
          <a:off x="4602297" y="9639186"/>
          <a:ext cx="860820" cy="390005"/>
        </a:xfrm>
        <a:prstGeom prst="rect">
          <a:avLst/>
        </a:prstGeom>
        <a:solidFill>
          <a:srgbClr val="FFCD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ysClr val="windowText" lastClr="000000"/>
              </a:solidFill>
            </a:rPr>
            <a:t>Opportunity to improve</a:t>
          </a:r>
        </a:p>
      </xdr:txBody>
    </xdr:sp>
    <xdr:clientData/>
  </xdr:twoCellAnchor>
  <xdr:twoCellAnchor>
    <xdr:from>
      <xdr:col>7</xdr:col>
      <xdr:colOff>512200</xdr:colOff>
      <xdr:row>44</xdr:row>
      <xdr:rowOff>104239</xdr:rowOff>
    </xdr:from>
    <xdr:to>
      <xdr:col>8</xdr:col>
      <xdr:colOff>703157</xdr:colOff>
      <xdr:row>44</xdr:row>
      <xdr:rowOff>506096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A50799F-BFB4-4F8E-B8B3-08FA6C1ECAE1}"/>
            </a:ext>
          </a:extLst>
        </xdr:cNvPr>
        <xdr:cNvSpPr/>
      </xdr:nvSpPr>
      <xdr:spPr>
        <a:xfrm>
          <a:off x="5550925" y="9629239"/>
          <a:ext cx="1048207" cy="401857"/>
        </a:xfrm>
        <a:prstGeom prst="rect">
          <a:avLst/>
        </a:prstGeom>
        <a:solidFill>
          <a:srgbClr val="82D4D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ysClr val="windowText" lastClr="000000"/>
              </a:solidFill>
            </a:rPr>
            <a:t>Improvement observed</a:t>
          </a:r>
        </a:p>
      </xdr:txBody>
    </xdr:sp>
    <xdr:clientData/>
  </xdr:twoCellAnchor>
  <xdr:twoCellAnchor editAs="oneCell">
    <xdr:from>
      <xdr:col>14</xdr:col>
      <xdr:colOff>533514</xdr:colOff>
      <xdr:row>0</xdr:row>
      <xdr:rowOff>50103</xdr:rowOff>
    </xdr:from>
    <xdr:to>
      <xdr:col>15</xdr:col>
      <xdr:colOff>601653</xdr:colOff>
      <xdr:row>2</xdr:row>
      <xdr:rowOff>96007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F8AB52-6FA2-4E69-940B-52EC6B79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264" y="50103"/>
          <a:ext cx="677739" cy="6555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ldivy_qrmhealth_com/Documents/Documents/PDPM/Casey/New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ldivy_qrmhealth_com/Documents/Documents/PDPM/Casey/ValleyView%20PDPM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View"/>
      <sheetName val="Groupings"/>
      <sheetName val="1"/>
      <sheetName val="Calc"/>
      <sheetName val="Faclist"/>
      <sheetName val="Data"/>
      <sheetName val="Matrix Upload"/>
    </sheetNames>
    <sheetDataSet>
      <sheetData sheetId="0" refreshError="1"/>
      <sheetData sheetId="1" refreshError="1"/>
      <sheetData sheetId="2"/>
      <sheetData sheetId="3">
        <row r="7">
          <cell r="E7" t="str">
            <v>C</v>
          </cell>
          <cell r="F7" t="str">
            <v>Urban</v>
          </cell>
          <cell r="G7" t="str">
            <v>Rural</v>
          </cell>
        </row>
        <row r="8">
          <cell r="E8" t="str">
            <v>PT</v>
          </cell>
          <cell r="F8">
            <v>61.16</v>
          </cell>
          <cell r="G8">
            <v>69.72</v>
          </cell>
        </row>
        <row r="9">
          <cell r="E9" t="str">
            <v>OT</v>
          </cell>
          <cell r="F9">
            <v>56.93</v>
          </cell>
          <cell r="G9">
            <v>64.03</v>
          </cell>
        </row>
        <row r="10">
          <cell r="E10" t="str">
            <v>ST</v>
          </cell>
          <cell r="F10">
            <v>22.83</v>
          </cell>
          <cell r="G10">
            <v>28.76</v>
          </cell>
        </row>
        <row r="11">
          <cell r="E11" t="str">
            <v>NTA</v>
          </cell>
          <cell r="F11">
            <v>80.45</v>
          </cell>
          <cell r="G11">
            <v>76.86</v>
          </cell>
        </row>
        <row r="12">
          <cell r="E12" t="str">
            <v>Nsg</v>
          </cell>
          <cell r="F12">
            <v>106.64</v>
          </cell>
          <cell r="G12">
            <v>101.88</v>
          </cell>
        </row>
        <row r="13">
          <cell r="E13" t="str">
            <v>Non Case Mix</v>
          </cell>
          <cell r="F13">
            <v>95.48</v>
          </cell>
          <cell r="G13">
            <v>97.25</v>
          </cell>
        </row>
        <row r="18">
          <cell r="B18" t="str">
            <v>C.M. Group</v>
          </cell>
          <cell r="C18" t="str">
            <v>CMI</v>
          </cell>
          <cell r="D18">
            <v>1</v>
          </cell>
          <cell r="E18">
            <v>2</v>
          </cell>
          <cell r="F18">
            <v>3</v>
          </cell>
          <cell r="G18">
            <v>4</v>
          </cell>
          <cell r="H18">
            <v>5</v>
          </cell>
          <cell r="I18">
            <v>6</v>
          </cell>
          <cell r="J18">
            <v>7</v>
          </cell>
          <cell r="K18">
            <v>8</v>
          </cell>
          <cell r="L18">
            <v>9</v>
          </cell>
          <cell r="M18">
            <v>10</v>
          </cell>
          <cell r="N18">
            <v>11</v>
          </cell>
          <cell r="O18">
            <v>12</v>
          </cell>
          <cell r="P18">
            <v>13</v>
          </cell>
          <cell r="Q18">
            <v>14</v>
          </cell>
          <cell r="R18">
            <v>15</v>
          </cell>
          <cell r="S18">
            <v>16</v>
          </cell>
          <cell r="T18">
            <v>17</v>
          </cell>
          <cell r="U18">
            <v>18</v>
          </cell>
          <cell r="V18">
            <v>19</v>
          </cell>
          <cell r="W18">
            <v>20</v>
          </cell>
          <cell r="X18">
            <v>21</v>
          </cell>
          <cell r="Y18">
            <v>22</v>
          </cell>
          <cell r="Z18">
            <v>23</v>
          </cell>
          <cell r="AA18">
            <v>24</v>
          </cell>
          <cell r="AB18">
            <v>25</v>
          </cell>
          <cell r="AC18">
            <v>26</v>
          </cell>
          <cell r="AD18">
            <v>27</v>
          </cell>
          <cell r="AE18">
            <v>28</v>
          </cell>
          <cell r="AF18">
            <v>29</v>
          </cell>
          <cell r="AG18">
            <v>30</v>
          </cell>
          <cell r="AH18">
            <v>31</v>
          </cell>
          <cell r="AI18">
            <v>32</v>
          </cell>
          <cell r="AJ18">
            <v>33</v>
          </cell>
          <cell r="AK18">
            <v>34</v>
          </cell>
          <cell r="AL18">
            <v>35</v>
          </cell>
          <cell r="AM18">
            <v>36</v>
          </cell>
          <cell r="AN18">
            <v>37</v>
          </cell>
          <cell r="AO18">
            <v>38</v>
          </cell>
          <cell r="AP18">
            <v>39</v>
          </cell>
          <cell r="AQ18">
            <v>40</v>
          </cell>
          <cell r="AR18">
            <v>41</v>
          </cell>
          <cell r="AS18">
            <v>42</v>
          </cell>
          <cell r="AT18">
            <v>43</v>
          </cell>
          <cell r="AU18">
            <v>44</v>
          </cell>
          <cell r="AV18">
            <v>45</v>
          </cell>
          <cell r="AW18">
            <v>46</v>
          </cell>
          <cell r="AX18">
            <v>47</v>
          </cell>
          <cell r="AY18">
            <v>48</v>
          </cell>
          <cell r="AZ18">
            <v>49</v>
          </cell>
          <cell r="BA18">
            <v>50</v>
          </cell>
          <cell r="BB18">
            <v>51</v>
          </cell>
          <cell r="BC18">
            <v>52</v>
          </cell>
          <cell r="BD18">
            <v>53</v>
          </cell>
          <cell r="BE18">
            <v>54</v>
          </cell>
          <cell r="BF18">
            <v>55</v>
          </cell>
          <cell r="BG18">
            <v>56</v>
          </cell>
          <cell r="BH18">
            <v>57</v>
          </cell>
          <cell r="BI18">
            <v>58</v>
          </cell>
          <cell r="BJ18">
            <v>59</v>
          </cell>
          <cell r="BK18">
            <v>60</v>
          </cell>
          <cell r="BL18">
            <v>61</v>
          </cell>
          <cell r="BM18">
            <v>62</v>
          </cell>
          <cell r="BN18">
            <v>63</v>
          </cell>
          <cell r="BO18">
            <v>64</v>
          </cell>
          <cell r="BP18">
            <v>65</v>
          </cell>
          <cell r="BQ18">
            <v>66</v>
          </cell>
          <cell r="BR18">
            <v>67</v>
          </cell>
          <cell r="BS18">
            <v>68</v>
          </cell>
          <cell r="BT18">
            <v>69</v>
          </cell>
          <cell r="BU18">
            <v>70</v>
          </cell>
          <cell r="BV18">
            <v>71</v>
          </cell>
          <cell r="BW18">
            <v>72</v>
          </cell>
          <cell r="BX18">
            <v>73</v>
          </cell>
          <cell r="BY18">
            <v>74</v>
          </cell>
          <cell r="BZ18">
            <v>75</v>
          </cell>
          <cell r="CA18">
            <v>76</v>
          </cell>
          <cell r="CB18">
            <v>77</v>
          </cell>
          <cell r="CC18">
            <v>78</v>
          </cell>
          <cell r="CD18">
            <v>79</v>
          </cell>
          <cell r="CE18">
            <v>80</v>
          </cell>
          <cell r="CF18">
            <v>81</v>
          </cell>
          <cell r="CG18">
            <v>82</v>
          </cell>
          <cell r="CH18">
            <v>83</v>
          </cell>
          <cell r="CI18">
            <v>84</v>
          </cell>
          <cell r="CJ18">
            <v>85</v>
          </cell>
          <cell r="CK18">
            <v>86</v>
          </cell>
          <cell r="CL18">
            <v>87</v>
          </cell>
          <cell r="CM18">
            <v>88</v>
          </cell>
          <cell r="CN18">
            <v>89</v>
          </cell>
          <cell r="CO18">
            <v>90</v>
          </cell>
          <cell r="CP18">
            <v>91</v>
          </cell>
          <cell r="CQ18">
            <v>92</v>
          </cell>
          <cell r="CR18">
            <v>93</v>
          </cell>
          <cell r="CS18">
            <v>94</v>
          </cell>
          <cell r="CT18">
            <v>95</v>
          </cell>
          <cell r="CU18">
            <v>96</v>
          </cell>
          <cell r="CV18">
            <v>97</v>
          </cell>
          <cell r="CW18">
            <v>98</v>
          </cell>
          <cell r="CX18">
            <v>99</v>
          </cell>
          <cell r="CY18">
            <v>100</v>
          </cell>
          <cell r="DA18" t="str">
            <v>Group</v>
          </cell>
          <cell r="DB18">
            <v>1</v>
          </cell>
          <cell r="DC18">
            <v>2</v>
          </cell>
          <cell r="DD18">
            <v>3</v>
          </cell>
          <cell r="DE18">
            <v>4</v>
          </cell>
          <cell r="DF18">
            <v>5</v>
          </cell>
          <cell r="DG18">
            <v>6</v>
          </cell>
          <cell r="DH18">
            <v>7</v>
          </cell>
          <cell r="DI18">
            <v>8</v>
          </cell>
          <cell r="DJ18">
            <v>9</v>
          </cell>
          <cell r="DK18">
            <v>10</v>
          </cell>
          <cell r="DL18">
            <v>11</v>
          </cell>
          <cell r="DM18">
            <v>12</v>
          </cell>
          <cell r="DN18">
            <v>13</v>
          </cell>
          <cell r="DO18">
            <v>14</v>
          </cell>
          <cell r="DP18">
            <v>15</v>
          </cell>
          <cell r="DQ18">
            <v>16</v>
          </cell>
          <cell r="DR18">
            <v>17</v>
          </cell>
          <cell r="DS18">
            <v>18</v>
          </cell>
          <cell r="DT18">
            <v>19</v>
          </cell>
          <cell r="DU18">
            <v>20</v>
          </cell>
          <cell r="DV18">
            <v>21</v>
          </cell>
          <cell r="DW18">
            <v>22</v>
          </cell>
          <cell r="DX18">
            <v>23</v>
          </cell>
          <cell r="DY18">
            <v>24</v>
          </cell>
          <cell r="DZ18">
            <v>25</v>
          </cell>
          <cell r="EA18">
            <v>26</v>
          </cell>
          <cell r="EB18">
            <v>27</v>
          </cell>
          <cell r="EC18">
            <v>28</v>
          </cell>
          <cell r="ED18">
            <v>29</v>
          </cell>
          <cell r="EE18">
            <v>30</v>
          </cell>
          <cell r="EF18">
            <v>31</v>
          </cell>
          <cell r="EG18">
            <v>32</v>
          </cell>
          <cell r="EH18">
            <v>33</v>
          </cell>
          <cell r="EI18">
            <v>34</v>
          </cell>
          <cell r="EJ18">
            <v>35</v>
          </cell>
          <cell r="EK18">
            <v>36</v>
          </cell>
          <cell r="EL18">
            <v>37</v>
          </cell>
          <cell r="EM18">
            <v>38</v>
          </cell>
          <cell r="EN18">
            <v>39</v>
          </cell>
          <cell r="EO18">
            <v>40</v>
          </cell>
          <cell r="EP18">
            <v>41</v>
          </cell>
          <cell r="EQ18">
            <v>42</v>
          </cell>
          <cell r="ER18">
            <v>43</v>
          </cell>
          <cell r="ES18">
            <v>44</v>
          </cell>
          <cell r="ET18">
            <v>45</v>
          </cell>
          <cell r="EU18">
            <v>46</v>
          </cell>
          <cell r="EV18">
            <v>47</v>
          </cell>
          <cell r="EW18">
            <v>48</v>
          </cell>
          <cell r="EX18">
            <v>49</v>
          </cell>
          <cell r="EY18">
            <v>50</v>
          </cell>
          <cell r="EZ18">
            <v>51</v>
          </cell>
          <cell r="FA18">
            <v>52</v>
          </cell>
          <cell r="FB18">
            <v>53</v>
          </cell>
          <cell r="FC18">
            <v>54</v>
          </cell>
          <cell r="FD18">
            <v>55</v>
          </cell>
          <cell r="FE18">
            <v>56</v>
          </cell>
          <cell r="FF18">
            <v>57</v>
          </cell>
          <cell r="FG18">
            <v>58</v>
          </cell>
          <cell r="FH18">
            <v>59</v>
          </cell>
          <cell r="FI18">
            <v>60</v>
          </cell>
          <cell r="FJ18">
            <v>61</v>
          </cell>
          <cell r="FK18">
            <v>62</v>
          </cell>
          <cell r="FL18">
            <v>63</v>
          </cell>
          <cell r="FM18">
            <v>64</v>
          </cell>
          <cell r="FN18">
            <v>65</v>
          </cell>
          <cell r="FO18">
            <v>66</v>
          </cell>
          <cell r="FP18">
            <v>67</v>
          </cell>
          <cell r="FQ18">
            <v>68</v>
          </cell>
          <cell r="FR18">
            <v>69</v>
          </cell>
          <cell r="FS18">
            <v>70</v>
          </cell>
          <cell r="FT18">
            <v>71</v>
          </cell>
          <cell r="FU18">
            <v>72</v>
          </cell>
          <cell r="FV18">
            <v>73</v>
          </cell>
          <cell r="FW18">
            <v>74</v>
          </cell>
          <cell r="FX18">
            <v>75</v>
          </cell>
          <cell r="FY18">
            <v>76</v>
          </cell>
          <cell r="FZ18">
            <v>77</v>
          </cell>
          <cell r="GA18">
            <v>78</v>
          </cell>
          <cell r="GB18">
            <v>79</v>
          </cell>
          <cell r="GC18">
            <v>80</v>
          </cell>
          <cell r="GD18">
            <v>81</v>
          </cell>
          <cell r="GE18">
            <v>82</v>
          </cell>
          <cell r="GF18">
            <v>83</v>
          </cell>
          <cell r="GG18">
            <v>84</v>
          </cell>
          <cell r="GH18">
            <v>85</v>
          </cell>
          <cell r="GI18">
            <v>86</v>
          </cell>
          <cell r="GJ18">
            <v>87</v>
          </cell>
          <cell r="GK18">
            <v>88</v>
          </cell>
          <cell r="GL18">
            <v>89</v>
          </cell>
          <cell r="GM18">
            <v>90</v>
          </cell>
          <cell r="GN18">
            <v>91</v>
          </cell>
          <cell r="GO18">
            <v>92</v>
          </cell>
          <cell r="GP18">
            <v>93</v>
          </cell>
          <cell r="GQ18">
            <v>94</v>
          </cell>
          <cell r="GR18">
            <v>95</v>
          </cell>
          <cell r="GS18">
            <v>96</v>
          </cell>
          <cell r="GT18">
            <v>97</v>
          </cell>
          <cell r="GU18">
            <v>98</v>
          </cell>
          <cell r="GV18">
            <v>99</v>
          </cell>
          <cell r="GW18">
            <v>100</v>
          </cell>
        </row>
        <row r="19">
          <cell r="B19" t="str">
            <v>TA</v>
          </cell>
          <cell r="C19">
            <v>1.53</v>
          </cell>
          <cell r="D19">
            <v>92.660536774079986</v>
          </cell>
          <cell r="E19">
            <v>92.660536774079986</v>
          </cell>
          <cell r="F19">
            <v>92.660536774079986</v>
          </cell>
          <cell r="G19">
            <v>92.660536774079986</v>
          </cell>
          <cell r="H19">
            <v>92.660536774079986</v>
          </cell>
          <cell r="I19">
            <v>92.660536774079986</v>
          </cell>
          <cell r="J19">
            <v>92.660536774079986</v>
          </cell>
          <cell r="K19">
            <v>92.660536774079986</v>
          </cell>
          <cell r="L19">
            <v>92.660536774079986</v>
          </cell>
          <cell r="M19">
            <v>92.660536774079986</v>
          </cell>
          <cell r="N19">
            <v>92.660536774079986</v>
          </cell>
          <cell r="O19">
            <v>92.660536774079986</v>
          </cell>
          <cell r="P19">
            <v>92.660536774079986</v>
          </cell>
          <cell r="Q19">
            <v>92.660536774079986</v>
          </cell>
          <cell r="R19">
            <v>92.660536774079986</v>
          </cell>
          <cell r="S19">
            <v>92.660536774079986</v>
          </cell>
          <cell r="T19">
            <v>92.660536774079986</v>
          </cell>
          <cell r="U19">
            <v>92.660536774079986</v>
          </cell>
          <cell r="V19">
            <v>92.660536774079986</v>
          </cell>
          <cell r="W19">
            <v>92.660536774079986</v>
          </cell>
          <cell r="X19">
            <v>90.80732603859839</v>
          </cell>
          <cell r="Y19">
            <v>90.80732603859839</v>
          </cell>
          <cell r="Z19">
            <v>90.80732603859839</v>
          </cell>
          <cell r="AA19">
            <v>90.80732603859839</v>
          </cell>
          <cell r="AB19">
            <v>90.80732603859839</v>
          </cell>
          <cell r="AC19">
            <v>90.80732603859839</v>
          </cell>
          <cell r="AD19">
            <v>90.80732603859839</v>
          </cell>
          <cell r="AE19">
            <v>88.954115303116794</v>
          </cell>
          <cell r="AF19">
            <v>88.954115303116794</v>
          </cell>
          <cell r="AG19">
            <v>88.954115303116794</v>
          </cell>
          <cell r="AH19">
            <v>88.954115303116794</v>
          </cell>
          <cell r="AI19">
            <v>88.954115303116794</v>
          </cell>
          <cell r="AJ19">
            <v>88.954115303116794</v>
          </cell>
          <cell r="AK19">
            <v>88.954115303116794</v>
          </cell>
          <cell r="AL19">
            <v>87.100904567635183</v>
          </cell>
          <cell r="AM19">
            <v>87.100904567635183</v>
          </cell>
          <cell r="AN19">
            <v>87.100904567635183</v>
          </cell>
          <cell r="AO19">
            <v>87.100904567635183</v>
          </cell>
          <cell r="AP19">
            <v>87.100904567635183</v>
          </cell>
          <cell r="AQ19">
            <v>87.100904567635183</v>
          </cell>
          <cell r="AR19">
            <v>87.100904567635183</v>
          </cell>
          <cell r="AS19">
            <v>85.247693832153601</v>
          </cell>
          <cell r="AT19">
            <v>85.247693832153601</v>
          </cell>
          <cell r="AU19">
            <v>85.247693832153601</v>
          </cell>
          <cell r="AV19">
            <v>85.247693832153601</v>
          </cell>
          <cell r="AW19">
            <v>85.247693832153601</v>
          </cell>
          <cell r="AX19">
            <v>85.247693832153601</v>
          </cell>
          <cell r="AY19">
            <v>85.247693832153601</v>
          </cell>
          <cell r="AZ19">
            <v>83.394483096672005</v>
          </cell>
          <cell r="BA19">
            <v>83.394483096672005</v>
          </cell>
          <cell r="BB19">
            <v>83.394483096672005</v>
          </cell>
          <cell r="BC19">
            <v>83.394483096672005</v>
          </cell>
          <cell r="BD19">
            <v>83.394483096672005</v>
          </cell>
          <cell r="BE19">
            <v>83.394483096672005</v>
          </cell>
          <cell r="BF19">
            <v>83.394483096672005</v>
          </cell>
          <cell r="BG19">
            <v>81.541272361190394</v>
          </cell>
          <cell r="BH19">
            <v>81.541272361190394</v>
          </cell>
          <cell r="BI19">
            <v>81.541272361190394</v>
          </cell>
          <cell r="BJ19">
            <v>81.541272361190394</v>
          </cell>
          <cell r="BK19">
            <v>81.541272361190394</v>
          </cell>
          <cell r="BL19">
            <v>81.541272361190394</v>
          </cell>
          <cell r="BM19">
            <v>81.541272361190394</v>
          </cell>
          <cell r="BN19">
            <v>79.688061625708812</v>
          </cell>
          <cell r="BO19">
            <v>79.688061625708812</v>
          </cell>
          <cell r="BP19">
            <v>79.688061625708812</v>
          </cell>
          <cell r="BQ19">
            <v>79.688061625708812</v>
          </cell>
          <cell r="BR19">
            <v>79.688061625708812</v>
          </cell>
          <cell r="BS19">
            <v>79.688061625708812</v>
          </cell>
          <cell r="BT19">
            <v>79.688061625708812</v>
          </cell>
          <cell r="BU19">
            <v>77.834850890227187</v>
          </cell>
          <cell r="BV19">
            <v>77.834850890227187</v>
          </cell>
          <cell r="BW19">
            <v>77.834850890227187</v>
          </cell>
          <cell r="BX19">
            <v>77.834850890227187</v>
          </cell>
          <cell r="BY19">
            <v>77.834850890227187</v>
          </cell>
          <cell r="BZ19">
            <v>77.834850890227187</v>
          </cell>
          <cell r="CA19">
            <v>77.834850890227187</v>
          </cell>
          <cell r="CB19">
            <v>75.981640154745605</v>
          </cell>
          <cell r="CC19">
            <v>75.981640154745605</v>
          </cell>
          <cell r="CD19">
            <v>75.981640154745605</v>
          </cell>
          <cell r="CE19">
            <v>75.981640154745605</v>
          </cell>
          <cell r="CF19">
            <v>75.981640154745605</v>
          </cell>
          <cell r="CG19">
            <v>75.981640154745605</v>
          </cell>
          <cell r="CH19">
            <v>75.981640154745605</v>
          </cell>
          <cell r="CI19">
            <v>74.128429419264009</v>
          </cell>
          <cell r="CJ19">
            <v>74.128429419264009</v>
          </cell>
          <cell r="CK19">
            <v>74.128429419264009</v>
          </cell>
          <cell r="CL19">
            <v>74.128429419264009</v>
          </cell>
          <cell r="CM19">
            <v>74.128429419264009</v>
          </cell>
          <cell r="CN19">
            <v>74.128429419264009</v>
          </cell>
          <cell r="CO19">
            <v>74.128429419264009</v>
          </cell>
          <cell r="CP19">
            <v>72.275218683782398</v>
          </cell>
          <cell r="CQ19">
            <v>72.275218683782398</v>
          </cell>
          <cell r="CR19">
            <v>72.275218683782398</v>
          </cell>
          <cell r="CS19">
            <v>72.275218683782398</v>
          </cell>
          <cell r="CT19">
            <v>72.275218683782398</v>
          </cell>
          <cell r="CU19">
            <v>72.275218683782398</v>
          </cell>
          <cell r="CV19">
            <v>72.275218683782398</v>
          </cell>
          <cell r="CW19">
            <v>70.422007948300802</v>
          </cell>
          <cell r="CX19">
            <v>70.422007948300802</v>
          </cell>
          <cell r="CY19">
            <v>70.422007948300802</v>
          </cell>
          <cell r="DA19" t="str">
            <v>TA</v>
          </cell>
          <cell r="DB19">
            <v>92.660536774079986</v>
          </cell>
          <cell r="DC19">
            <v>185.32107354815997</v>
          </cell>
          <cell r="DD19">
            <v>277.98161032223993</v>
          </cell>
          <cell r="DE19">
            <v>370.64214709631995</v>
          </cell>
          <cell r="DF19">
            <v>463.30268387039996</v>
          </cell>
          <cell r="DG19">
            <v>555.96322064447997</v>
          </cell>
          <cell r="DH19">
            <v>648.62375741855999</v>
          </cell>
          <cell r="DI19">
            <v>741.28429419264</v>
          </cell>
          <cell r="DJ19">
            <v>833.94483096672002</v>
          </cell>
          <cell r="DK19">
            <v>926.60536774080003</v>
          </cell>
          <cell r="DL19">
            <v>1019.26590451488</v>
          </cell>
          <cell r="DM19">
            <v>1111.9264412889599</v>
          </cell>
          <cell r="DN19">
            <v>1204.5869780630399</v>
          </cell>
          <cell r="DO19">
            <v>1297.2475148371198</v>
          </cell>
          <cell r="DP19">
            <v>1389.9080516111997</v>
          </cell>
          <cell r="DQ19">
            <v>1482.5685883852796</v>
          </cell>
          <cell r="DR19">
            <v>1575.2291251593595</v>
          </cell>
          <cell r="DS19">
            <v>1667.8896619334394</v>
          </cell>
          <cell r="DT19">
            <v>1760.5501987075193</v>
          </cell>
          <cell r="DU19">
            <v>1853.2107354815992</v>
          </cell>
          <cell r="DV19">
            <v>1944.0180615201975</v>
          </cell>
          <cell r="DW19">
            <v>2034.8253875587959</v>
          </cell>
          <cell r="DX19">
            <v>2125.6327135973943</v>
          </cell>
          <cell r="DY19">
            <v>2216.4400396359929</v>
          </cell>
          <cell r="DZ19">
            <v>2307.2473656745915</v>
          </cell>
          <cell r="EA19">
            <v>2398.0546917131901</v>
          </cell>
          <cell r="EB19">
            <v>2488.8620177517887</v>
          </cell>
          <cell r="EC19">
            <v>2577.8161330549055</v>
          </cell>
          <cell r="ED19">
            <v>2666.7702483580224</v>
          </cell>
          <cell r="EE19">
            <v>2755.7243636611393</v>
          </cell>
          <cell r="EF19">
            <v>2844.6784789642561</v>
          </cell>
          <cell r="EG19">
            <v>2933.632594267373</v>
          </cell>
          <cell r="EH19">
            <v>3022.5867095704898</v>
          </cell>
          <cell r="EI19">
            <v>3111.5408248736067</v>
          </cell>
          <cell r="EJ19">
            <v>3198.6417294412418</v>
          </cell>
          <cell r="EK19">
            <v>3285.7426340088768</v>
          </cell>
          <cell r="EL19">
            <v>3372.8435385765119</v>
          </cell>
          <cell r="EM19">
            <v>3459.944443144147</v>
          </cell>
          <cell r="EN19">
            <v>3547.0453477117821</v>
          </cell>
          <cell r="EO19">
            <v>3634.1462522794172</v>
          </cell>
          <cell r="EP19">
            <v>3721.2471568470523</v>
          </cell>
          <cell r="EQ19">
            <v>3806.4948506792061</v>
          </cell>
          <cell r="ER19">
            <v>3891.7425445113599</v>
          </cell>
          <cell r="ES19">
            <v>3976.9902383435137</v>
          </cell>
          <cell r="ET19">
            <v>4062.2379321756675</v>
          </cell>
          <cell r="EU19">
            <v>4147.4856260078213</v>
          </cell>
          <cell r="EV19">
            <v>4232.7333198399747</v>
          </cell>
          <cell r="EW19">
            <v>4317.981013672128</v>
          </cell>
          <cell r="EX19">
            <v>4401.3754967688001</v>
          </cell>
          <cell r="EY19">
            <v>4484.7699798654721</v>
          </cell>
          <cell r="EZ19">
            <v>4568.1644629621442</v>
          </cell>
          <cell r="FA19">
            <v>4651.5589460588162</v>
          </cell>
          <cell r="FB19">
            <v>4734.9534291554883</v>
          </cell>
          <cell r="FC19">
            <v>4818.3479122521603</v>
          </cell>
          <cell r="FD19">
            <v>4901.7423953488324</v>
          </cell>
          <cell r="FE19">
            <v>4983.2836677100231</v>
          </cell>
          <cell r="FF19">
            <v>5064.8249400712139</v>
          </cell>
          <cell r="FG19">
            <v>5146.3662124324046</v>
          </cell>
          <cell r="FH19">
            <v>5227.9074847935954</v>
          </cell>
          <cell r="FI19">
            <v>5309.4487571547861</v>
          </cell>
          <cell r="FJ19">
            <v>5390.9900295159769</v>
          </cell>
          <cell r="FK19">
            <v>5472.5313018771676</v>
          </cell>
          <cell r="FL19">
            <v>5552.2193635028761</v>
          </cell>
          <cell r="FM19">
            <v>5631.9074251285847</v>
          </cell>
          <cell r="FN19">
            <v>5711.5954867542932</v>
          </cell>
          <cell r="FO19">
            <v>5791.2835483800018</v>
          </cell>
          <cell r="FP19">
            <v>5870.9716100057103</v>
          </cell>
          <cell r="FQ19">
            <v>5950.6596716314189</v>
          </cell>
          <cell r="FR19">
            <v>6030.3477332571274</v>
          </cell>
          <cell r="FS19">
            <v>6108.1825841473546</v>
          </cell>
          <cell r="FT19">
            <v>6186.0174350375819</v>
          </cell>
          <cell r="FU19">
            <v>6263.8522859278091</v>
          </cell>
          <cell r="FV19">
            <v>6341.6871368180364</v>
          </cell>
          <cell r="FW19">
            <v>6419.5219877082636</v>
          </cell>
          <cell r="FX19">
            <v>6497.3568385984909</v>
          </cell>
          <cell r="FY19">
            <v>6575.1916894887181</v>
          </cell>
          <cell r="FZ19">
            <v>6651.1733296434641</v>
          </cell>
          <cell r="GA19">
            <v>6727.15496979821</v>
          </cell>
          <cell r="GB19">
            <v>6803.136609952956</v>
          </cell>
          <cell r="GC19">
            <v>6879.1182501077019</v>
          </cell>
          <cell r="GD19">
            <v>6955.0998902624478</v>
          </cell>
          <cell r="GE19">
            <v>7031.0815304171938</v>
          </cell>
          <cell r="GF19">
            <v>7107.0631705719397</v>
          </cell>
          <cell r="GG19">
            <v>7181.1915999912035</v>
          </cell>
          <cell r="GH19">
            <v>7255.3200294104672</v>
          </cell>
          <cell r="GI19">
            <v>7329.448458829731</v>
          </cell>
          <cell r="GJ19">
            <v>7403.5768882489947</v>
          </cell>
          <cell r="GK19">
            <v>7477.7053176682584</v>
          </cell>
          <cell r="GL19">
            <v>7551.8337470875222</v>
          </cell>
          <cell r="GM19">
            <v>7625.9621765067859</v>
          </cell>
          <cell r="GN19">
            <v>7698.2373951905683</v>
          </cell>
          <cell r="GO19">
            <v>7770.5126138743508</v>
          </cell>
          <cell r="GP19">
            <v>7842.7878325581332</v>
          </cell>
          <cell r="GQ19">
            <v>7915.0630512419157</v>
          </cell>
          <cell r="GR19">
            <v>7987.3382699256981</v>
          </cell>
          <cell r="GS19">
            <v>8059.6134886094806</v>
          </cell>
          <cell r="GT19">
            <v>8131.888707293263</v>
          </cell>
          <cell r="GU19">
            <v>8202.3107152415632</v>
          </cell>
          <cell r="GV19">
            <v>8272.7327231898635</v>
          </cell>
          <cell r="GW19">
            <v>8343.1547311381637</v>
          </cell>
        </row>
        <row r="20">
          <cell r="B20" t="str">
            <v>TB</v>
          </cell>
          <cell r="C20">
            <v>1.7</v>
          </cell>
          <cell r="D20">
            <v>102.9561519712</v>
          </cell>
          <cell r="E20">
            <v>102.9561519712</v>
          </cell>
          <cell r="F20">
            <v>102.9561519712</v>
          </cell>
          <cell r="G20">
            <v>102.9561519712</v>
          </cell>
          <cell r="H20">
            <v>102.9561519712</v>
          </cell>
          <cell r="I20">
            <v>102.9561519712</v>
          </cell>
          <cell r="J20">
            <v>102.9561519712</v>
          </cell>
          <cell r="K20">
            <v>102.9561519712</v>
          </cell>
          <cell r="L20">
            <v>102.9561519712</v>
          </cell>
          <cell r="M20">
            <v>102.9561519712</v>
          </cell>
          <cell r="N20">
            <v>102.9561519712</v>
          </cell>
          <cell r="O20">
            <v>102.9561519712</v>
          </cell>
          <cell r="P20">
            <v>102.9561519712</v>
          </cell>
          <cell r="Q20">
            <v>102.9561519712</v>
          </cell>
          <cell r="R20">
            <v>102.9561519712</v>
          </cell>
          <cell r="S20">
            <v>102.9561519712</v>
          </cell>
          <cell r="T20">
            <v>102.9561519712</v>
          </cell>
          <cell r="U20">
            <v>102.9561519712</v>
          </cell>
          <cell r="V20">
            <v>102.9561519712</v>
          </cell>
          <cell r="W20">
            <v>102.9561519712</v>
          </cell>
          <cell r="X20">
            <v>100.89702893177599</v>
          </cell>
          <cell r="Y20">
            <v>100.89702893177599</v>
          </cell>
          <cell r="Z20">
            <v>100.89702893177599</v>
          </cell>
          <cell r="AA20">
            <v>100.89702893177599</v>
          </cell>
          <cell r="AB20">
            <v>100.89702893177599</v>
          </cell>
          <cell r="AC20">
            <v>100.89702893177599</v>
          </cell>
          <cell r="AD20">
            <v>100.89702893177599</v>
          </cell>
          <cell r="AE20">
            <v>98.837905892351998</v>
          </cell>
          <cell r="AF20">
            <v>98.837905892351998</v>
          </cell>
          <cell r="AG20">
            <v>98.837905892351998</v>
          </cell>
          <cell r="AH20">
            <v>98.837905892351998</v>
          </cell>
          <cell r="AI20">
            <v>98.837905892351998</v>
          </cell>
          <cell r="AJ20">
            <v>98.837905892351998</v>
          </cell>
          <cell r="AK20">
            <v>98.837905892351998</v>
          </cell>
          <cell r="AL20">
            <v>96.778782852928003</v>
          </cell>
          <cell r="AM20">
            <v>96.778782852928003</v>
          </cell>
          <cell r="AN20">
            <v>96.778782852928003</v>
          </cell>
          <cell r="AO20">
            <v>96.778782852928003</v>
          </cell>
          <cell r="AP20">
            <v>96.778782852928003</v>
          </cell>
          <cell r="AQ20">
            <v>96.778782852928003</v>
          </cell>
          <cell r="AR20">
            <v>96.778782852928003</v>
          </cell>
          <cell r="AS20">
            <v>94.719659813504009</v>
          </cell>
          <cell r="AT20">
            <v>94.719659813504009</v>
          </cell>
          <cell r="AU20">
            <v>94.719659813504009</v>
          </cell>
          <cell r="AV20">
            <v>94.719659813504009</v>
          </cell>
          <cell r="AW20">
            <v>94.719659813504009</v>
          </cell>
          <cell r="AX20">
            <v>94.719659813504009</v>
          </cell>
          <cell r="AY20">
            <v>94.719659813504009</v>
          </cell>
          <cell r="AZ20">
            <v>92.660536774079986</v>
          </cell>
          <cell r="BA20">
            <v>92.660536774079986</v>
          </cell>
          <cell r="BB20">
            <v>92.660536774079986</v>
          </cell>
          <cell r="BC20">
            <v>92.660536774079986</v>
          </cell>
          <cell r="BD20">
            <v>92.660536774079986</v>
          </cell>
          <cell r="BE20">
            <v>92.660536774079986</v>
          </cell>
          <cell r="BF20">
            <v>92.660536774079986</v>
          </cell>
          <cell r="BG20">
            <v>90.601413734656006</v>
          </cell>
          <cell r="BH20">
            <v>90.601413734656006</v>
          </cell>
          <cell r="BI20">
            <v>90.601413734656006</v>
          </cell>
          <cell r="BJ20">
            <v>90.601413734656006</v>
          </cell>
          <cell r="BK20">
            <v>90.601413734656006</v>
          </cell>
          <cell r="BL20">
            <v>90.601413734656006</v>
          </cell>
          <cell r="BM20">
            <v>90.601413734656006</v>
          </cell>
          <cell r="BN20">
            <v>88.542290695231998</v>
          </cell>
          <cell r="BO20">
            <v>88.542290695231998</v>
          </cell>
          <cell r="BP20">
            <v>88.542290695231998</v>
          </cell>
          <cell r="BQ20">
            <v>88.542290695231998</v>
          </cell>
          <cell r="BR20">
            <v>88.542290695231998</v>
          </cell>
          <cell r="BS20">
            <v>88.542290695231998</v>
          </cell>
          <cell r="BT20">
            <v>88.542290695231998</v>
          </cell>
          <cell r="BU20">
            <v>86.483167655807989</v>
          </cell>
          <cell r="BV20">
            <v>86.483167655807989</v>
          </cell>
          <cell r="BW20">
            <v>86.483167655807989</v>
          </cell>
          <cell r="BX20">
            <v>86.483167655807989</v>
          </cell>
          <cell r="BY20">
            <v>86.483167655807989</v>
          </cell>
          <cell r="BZ20">
            <v>86.483167655807989</v>
          </cell>
          <cell r="CA20">
            <v>86.483167655807989</v>
          </cell>
          <cell r="CB20">
            <v>84.424044616383995</v>
          </cell>
          <cell r="CC20">
            <v>84.424044616383995</v>
          </cell>
          <cell r="CD20">
            <v>84.424044616383995</v>
          </cell>
          <cell r="CE20">
            <v>84.424044616383995</v>
          </cell>
          <cell r="CF20">
            <v>84.424044616383995</v>
          </cell>
          <cell r="CG20">
            <v>84.424044616383995</v>
          </cell>
          <cell r="CH20">
            <v>84.424044616383995</v>
          </cell>
          <cell r="CI20">
            <v>82.36492157696</v>
          </cell>
          <cell r="CJ20">
            <v>82.36492157696</v>
          </cell>
          <cell r="CK20">
            <v>82.36492157696</v>
          </cell>
          <cell r="CL20">
            <v>82.36492157696</v>
          </cell>
          <cell r="CM20">
            <v>82.36492157696</v>
          </cell>
          <cell r="CN20">
            <v>82.36492157696</v>
          </cell>
          <cell r="CO20">
            <v>82.36492157696</v>
          </cell>
          <cell r="CP20">
            <v>80.305798537535992</v>
          </cell>
          <cell r="CQ20">
            <v>80.305798537535992</v>
          </cell>
          <cell r="CR20">
            <v>80.305798537535992</v>
          </cell>
          <cell r="CS20">
            <v>80.305798537535992</v>
          </cell>
          <cell r="CT20">
            <v>80.305798537535992</v>
          </cell>
          <cell r="CU20">
            <v>80.305798537535992</v>
          </cell>
          <cell r="CV20">
            <v>80.305798537535992</v>
          </cell>
          <cell r="CW20">
            <v>78.246675498112012</v>
          </cell>
          <cell r="CX20">
            <v>78.246675498112012</v>
          </cell>
          <cell r="CY20">
            <v>78.246675498112012</v>
          </cell>
          <cell r="DA20" t="str">
            <v>TB</v>
          </cell>
          <cell r="DB20">
            <v>102.9561519712</v>
          </cell>
          <cell r="DC20">
            <v>205.9123039424</v>
          </cell>
          <cell r="DD20">
            <v>308.86845591359997</v>
          </cell>
          <cell r="DE20">
            <v>411.8246078848</v>
          </cell>
          <cell r="DF20">
            <v>514.78075985600003</v>
          </cell>
          <cell r="DG20">
            <v>617.73691182720006</v>
          </cell>
          <cell r="DH20">
            <v>720.69306379840009</v>
          </cell>
          <cell r="DI20">
            <v>823.64921576960012</v>
          </cell>
          <cell r="DJ20">
            <v>926.60536774080015</v>
          </cell>
          <cell r="DK20">
            <v>1029.5615197120001</v>
          </cell>
          <cell r="DL20">
            <v>1132.5176716832</v>
          </cell>
          <cell r="DM20">
            <v>1235.4738236543999</v>
          </cell>
          <cell r="DN20">
            <v>1338.4299756255998</v>
          </cell>
          <cell r="DO20">
            <v>1441.3861275967997</v>
          </cell>
          <cell r="DP20">
            <v>1544.3422795679996</v>
          </cell>
          <cell r="DQ20">
            <v>1647.2984315391996</v>
          </cell>
          <cell r="DR20">
            <v>1750.2545835103995</v>
          </cell>
          <cell r="DS20">
            <v>1853.2107354815994</v>
          </cell>
          <cell r="DT20">
            <v>1956.1668874527993</v>
          </cell>
          <cell r="DU20">
            <v>2059.1230394239992</v>
          </cell>
          <cell r="DV20">
            <v>2160.020068355775</v>
          </cell>
          <cell r="DW20">
            <v>2260.9170972875509</v>
          </cell>
          <cell r="DX20">
            <v>2361.8141262193267</v>
          </cell>
          <cell r="DY20">
            <v>2462.7111551511025</v>
          </cell>
          <cell r="DZ20">
            <v>2563.6081840828783</v>
          </cell>
          <cell r="EA20">
            <v>2664.5052130146541</v>
          </cell>
          <cell r="EB20">
            <v>2765.40224194643</v>
          </cell>
          <cell r="EC20">
            <v>2864.2401478387819</v>
          </cell>
          <cell r="ED20">
            <v>2963.0780537311339</v>
          </cell>
          <cell r="EE20">
            <v>3061.9159596234858</v>
          </cell>
          <cell r="EF20">
            <v>3160.7538655158378</v>
          </cell>
          <cell r="EG20">
            <v>3259.5917714081897</v>
          </cell>
          <cell r="EH20">
            <v>3358.4296773005417</v>
          </cell>
          <cell r="EI20">
            <v>3457.2675831928937</v>
          </cell>
          <cell r="EJ20">
            <v>3554.0463660458217</v>
          </cell>
          <cell r="EK20">
            <v>3650.8251488987498</v>
          </cell>
          <cell r="EL20">
            <v>3747.6039317516779</v>
          </cell>
          <cell r="EM20">
            <v>3844.382714604606</v>
          </cell>
          <cell r="EN20">
            <v>3941.1614974575341</v>
          </cell>
          <cell r="EO20">
            <v>4037.9402803104622</v>
          </cell>
          <cell r="EP20">
            <v>4134.7190631633903</v>
          </cell>
          <cell r="EQ20">
            <v>4229.4387229768945</v>
          </cell>
          <cell r="ER20">
            <v>4324.1583827903987</v>
          </cell>
          <cell r="ES20">
            <v>4418.8780426039029</v>
          </cell>
          <cell r="ET20">
            <v>4513.5977024174072</v>
          </cell>
          <cell r="EU20">
            <v>4608.3173622309114</v>
          </cell>
          <cell r="EV20">
            <v>4703.0370220444156</v>
          </cell>
          <cell r="EW20">
            <v>4797.7566818579198</v>
          </cell>
          <cell r="EX20">
            <v>4890.4172186320002</v>
          </cell>
          <cell r="EY20">
            <v>4983.0777554060805</v>
          </cell>
          <cell r="EZ20">
            <v>5075.7382921801609</v>
          </cell>
          <cell r="FA20">
            <v>5168.3988289542413</v>
          </cell>
          <cell r="FB20">
            <v>5261.0593657283216</v>
          </cell>
          <cell r="FC20">
            <v>5353.719902502402</v>
          </cell>
          <cell r="FD20">
            <v>5446.3804392764823</v>
          </cell>
          <cell r="FE20">
            <v>5536.9818530111379</v>
          </cell>
          <cell r="FF20">
            <v>5627.5832667457935</v>
          </cell>
          <cell r="FG20">
            <v>5718.1846804804491</v>
          </cell>
          <cell r="FH20">
            <v>5808.7860942151046</v>
          </cell>
          <cell r="FI20">
            <v>5899.3875079497602</v>
          </cell>
          <cell r="FJ20">
            <v>5989.9889216844158</v>
          </cell>
          <cell r="FK20">
            <v>6080.5903354190714</v>
          </cell>
          <cell r="FL20">
            <v>6169.1326261143031</v>
          </cell>
          <cell r="FM20">
            <v>6257.6749168095348</v>
          </cell>
          <cell r="FN20">
            <v>6346.2172075047665</v>
          </cell>
          <cell r="FO20">
            <v>6434.7594981999982</v>
          </cell>
          <cell r="FP20">
            <v>6523.3017888952299</v>
          </cell>
          <cell r="FQ20">
            <v>6611.8440795904617</v>
          </cell>
          <cell r="FR20">
            <v>6700.3863702856934</v>
          </cell>
          <cell r="FS20">
            <v>6786.8695379415012</v>
          </cell>
          <cell r="FT20">
            <v>6873.3527055973091</v>
          </cell>
          <cell r="FU20">
            <v>6959.8358732531169</v>
          </cell>
          <cell r="FV20">
            <v>7046.3190409089248</v>
          </cell>
          <cell r="FW20">
            <v>7132.8022085647326</v>
          </cell>
          <cell r="FX20">
            <v>7219.2853762205405</v>
          </cell>
          <cell r="FY20">
            <v>7305.7685438763483</v>
          </cell>
          <cell r="FZ20">
            <v>7390.1925884927323</v>
          </cell>
          <cell r="GA20">
            <v>7474.6166331091163</v>
          </cell>
          <cell r="GB20">
            <v>7559.0406777255002</v>
          </cell>
          <cell r="GC20">
            <v>7643.4647223418842</v>
          </cell>
          <cell r="GD20">
            <v>7727.8887669582682</v>
          </cell>
          <cell r="GE20">
            <v>7812.3128115746522</v>
          </cell>
          <cell r="GF20">
            <v>7896.7368561910362</v>
          </cell>
          <cell r="GG20">
            <v>7979.1017777679963</v>
          </cell>
          <cell r="GH20">
            <v>8061.4666993449564</v>
          </cell>
          <cell r="GI20">
            <v>8143.8316209219165</v>
          </cell>
          <cell r="GJ20">
            <v>8226.1965424988757</v>
          </cell>
          <cell r="GK20">
            <v>8308.5614640758358</v>
          </cell>
          <cell r="GL20">
            <v>8390.9263856527959</v>
          </cell>
          <cell r="GM20">
            <v>8473.2913072297561</v>
          </cell>
          <cell r="GN20">
            <v>8553.5971057672923</v>
          </cell>
          <cell r="GO20">
            <v>8633.9029043048286</v>
          </cell>
          <cell r="GP20">
            <v>8714.2087028423648</v>
          </cell>
          <cell r="GQ20">
            <v>8794.514501379901</v>
          </cell>
          <cell r="GR20">
            <v>8874.8202999174373</v>
          </cell>
          <cell r="GS20">
            <v>8955.1260984549735</v>
          </cell>
          <cell r="GT20">
            <v>9035.4318969925098</v>
          </cell>
          <cell r="GU20">
            <v>9113.6785724906222</v>
          </cell>
          <cell r="GV20">
            <v>9191.9252479887346</v>
          </cell>
          <cell r="GW20">
            <v>9270.1719234868469</v>
          </cell>
        </row>
        <row r="21">
          <cell r="B21" t="str">
            <v>TC</v>
          </cell>
          <cell r="C21">
            <v>1.88</v>
          </cell>
          <cell r="D21">
            <v>113.85739159168</v>
          </cell>
          <cell r="E21">
            <v>113.85739159168</v>
          </cell>
          <cell r="F21">
            <v>113.85739159168</v>
          </cell>
          <cell r="G21">
            <v>113.85739159168</v>
          </cell>
          <cell r="H21">
            <v>113.85739159168</v>
          </cell>
          <cell r="I21">
            <v>113.85739159168</v>
          </cell>
          <cell r="J21">
            <v>113.85739159168</v>
          </cell>
          <cell r="K21">
            <v>113.85739159168</v>
          </cell>
          <cell r="L21">
            <v>113.85739159168</v>
          </cell>
          <cell r="M21">
            <v>113.85739159168</v>
          </cell>
          <cell r="N21">
            <v>113.85739159168</v>
          </cell>
          <cell r="O21">
            <v>113.85739159168</v>
          </cell>
          <cell r="P21">
            <v>113.85739159168</v>
          </cell>
          <cell r="Q21">
            <v>113.85739159168</v>
          </cell>
          <cell r="R21">
            <v>113.85739159168</v>
          </cell>
          <cell r="S21">
            <v>113.85739159168</v>
          </cell>
          <cell r="T21">
            <v>113.85739159168</v>
          </cell>
          <cell r="U21">
            <v>113.85739159168</v>
          </cell>
          <cell r="V21">
            <v>113.85739159168</v>
          </cell>
          <cell r="W21">
            <v>113.85739159168</v>
          </cell>
          <cell r="X21">
            <v>111.58024375984638</v>
          </cell>
          <cell r="Y21">
            <v>111.58024375984638</v>
          </cell>
          <cell r="Z21">
            <v>111.58024375984638</v>
          </cell>
          <cell r="AA21">
            <v>111.58024375984638</v>
          </cell>
          <cell r="AB21">
            <v>111.58024375984638</v>
          </cell>
          <cell r="AC21">
            <v>111.58024375984638</v>
          </cell>
          <cell r="AD21">
            <v>111.58024375984638</v>
          </cell>
          <cell r="AE21">
            <v>109.30309592801279</v>
          </cell>
          <cell r="AF21">
            <v>109.30309592801279</v>
          </cell>
          <cell r="AG21">
            <v>109.30309592801279</v>
          </cell>
          <cell r="AH21">
            <v>109.30309592801279</v>
          </cell>
          <cell r="AI21">
            <v>109.30309592801279</v>
          </cell>
          <cell r="AJ21">
            <v>109.30309592801279</v>
          </cell>
          <cell r="AK21">
            <v>109.30309592801279</v>
          </cell>
          <cell r="AL21">
            <v>107.02594809617918</v>
          </cell>
          <cell r="AM21">
            <v>107.02594809617918</v>
          </cell>
          <cell r="AN21">
            <v>107.02594809617918</v>
          </cell>
          <cell r="AO21">
            <v>107.02594809617918</v>
          </cell>
          <cell r="AP21">
            <v>107.02594809617918</v>
          </cell>
          <cell r="AQ21">
            <v>107.02594809617918</v>
          </cell>
          <cell r="AR21">
            <v>107.02594809617918</v>
          </cell>
          <cell r="AS21">
            <v>104.74880026434559</v>
          </cell>
          <cell r="AT21">
            <v>104.74880026434559</v>
          </cell>
          <cell r="AU21">
            <v>104.74880026434559</v>
          </cell>
          <cell r="AV21">
            <v>104.74880026434559</v>
          </cell>
          <cell r="AW21">
            <v>104.74880026434559</v>
          </cell>
          <cell r="AX21">
            <v>104.74880026434559</v>
          </cell>
          <cell r="AY21">
            <v>104.74880026434559</v>
          </cell>
          <cell r="AZ21">
            <v>102.47165243251197</v>
          </cell>
          <cell r="BA21">
            <v>102.47165243251197</v>
          </cell>
          <cell r="BB21">
            <v>102.47165243251197</v>
          </cell>
          <cell r="BC21">
            <v>102.47165243251197</v>
          </cell>
          <cell r="BD21">
            <v>102.47165243251197</v>
          </cell>
          <cell r="BE21">
            <v>102.47165243251197</v>
          </cell>
          <cell r="BF21">
            <v>102.47165243251197</v>
          </cell>
          <cell r="BG21">
            <v>100.19450460067839</v>
          </cell>
          <cell r="BH21">
            <v>100.19450460067839</v>
          </cell>
          <cell r="BI21">
            <v>100.19450460067839</v>
          </cell>
          <cell r="BJ21">
            <v>100.19450460067839</v>
          </cell>
          <cell r="BK21">
            <v>100.19450460067839</v>
          </cell>
          <cell r="BL21">
            <v>100.19450460067839</v>
          </cell>
          <cell r="BM21">
            <v>100.19450460067839</v>
          </cell>
          <cell r="BN21">
            <v>97.917356768844797</v>
          </cell>
          <cell r="BO21">
            <v>97.917356768844797</v>
          </cell>
          <cell r="BP21">
            <v>97.917356768844797</v>
          </cell>
          <cell r="BQ21">
            <v>97.917356768844797</v>
          </cell>
          <cell r="BR21">
            <v>97.917356768844797</v>
          </cell>
          <cell r="BS21">
            <v>97.917356768844797</v>
          </cell>
          <cell r="BT21">
            <v>97.917356768844797</v>
          </cell>
          <cell r="BU21">
            <v>95.640208937011181</v>
          </cell>
          <cell r="BV21">
            <v>95.640208937011181</v>
          </cell>
          <cell r="BW21">
            <v>95.640208937011181</v>
          </cell>
          <cell r="BX21">
            <v>95.640208937011181</v>
          </cell>
          <cell r="BY21">
            <v>95.640208937011181</v>
          </cell>
          <cell r="BZ21">
            <v>95.640208937011181</v>
          </cell>
          <cell r="CA21">
            <v>95.640208937011181</v>
          </cell>
          <cell r="CB21">
            <v>93.363061105177593</v>
          </cell>
          <cell r="CC21">
            <v>93.363061105177593</v>
          </cell>
          <cell r="CD21">
            <v>93.363061105177593</v>
          </cell>
          <cell r="CE21">
            <v>93.363061105177593</v>
          </cell>
          <cell r="CF21">
            <v>93.363061105177593</v>
          </cell>
          <cell r="CG21">
            <v>93.363061105177593</v>
          </cell>
          <cell r="CH21">
            <v>93.363061105177593</v>
          </cell>
          <cell r="CI21">
            <v>91.085913273344005</v>
          </cell>
          <cell r="CJ21">
            <v>91.085913273344005</v>
          </cell>
          <cell r="CK21">
            <v>91.085913273344005</v>
          </cell>
          <cell r="CL21">
            <v>91.085913273344005</v>
          </cell>
          <cell r="CM21">
            <v>91.085913273344005</v>
          </cell>
          <cell r="CN21">
            <v>91.085913273344005</v>
          </cell>
          <cell r="CO21">
            <v>91.085913273344005</v>
          </cell>
          <cell r="CP21">
            <v>88.808765441510403</v>
          </cell>
          <cell r="CQ21">
            <v>88.808765441510403</v>
          </cell>
          <cell r="CR21">
            <v>88.808765441510403</v>
          </cell>
          <cell r="CS21">
            <v>88.808765441510403</v>
          </cell>
          <cell r="CT21">
            <v>88.808765441510403</v>
          </cell>
          <cell r="CU21">
            <v>88.808765441510403</v>
          </cell>
          <cell r="CV21">
            <v>88.808765441510403</v>
          </cell>
          <cell r="CW21">
            <v>86.5316176096768</v>
          </cell>
          <cell r="CX21">
            <v>86.5316176096768</v>
          </cell>
          <cell r="CY21">
            <v>86.5316176096768</v>
          </cell>
          <cell r="DA21" t="str">
            <v>TC</v>
          </cell>
          <cell r="DB21">
            <v>113.85739159168</v>
          </cell>
          <cell r="DC21">
            <v>227.71478318336</v>
          </cell>
          <cell r="DD21">
            <v>341.57217477504003</v>
          </cell>
          <cell r="DE21">
            <v>455.42956636672</v>
          </cell>
          <cell r="DF21">
            <v>569.28695795839997</v>
          </cell>
          <cell r="DG21">
            <v>683.14434955007994</v>
          </cell>
          <cell r="DH21">
            <v>797.00174114175991</v>
          </cell>
          <cell r="DI21">
            <v>910.85913273343988</v>
          </cell>
          <cell r="DJ21">
            <v>1024.71652432512</v>
          </cell>
          <cell r="DK21">
            <v>1138.5739159167999</v>
          </cell>
          <cell r="DL21">
            <v>1252.4313075084799</v>
          </cell>
          <cell r="DM21">
            <v>1366.2886991001599</v>
          </cell>
          <cell r="DN21">
            <v>1480.1460906918398</v>
          </cell>
          <cell r="DO21">
            <v>1594.0034822835198</v>
          </cell>
          <cell r="DP21">
            <v>1707.8608738751998</v>
          </cell>
          <cell r="DQ21">
            <v>1821.7182654668798</v>
          </cell>
          <cell r="DR21">
            <v>1935.5756570585597</v>
          </cell>
          <cell r="DS21">
            <v>2049.4330486502399</v>
          </cell>
          <cell r="DT21">
            <v>2163.2904402419199</v>
          </cell>
          <cell r="DU21">
            <v>2277.1478318335999</v>
          </cell>
          <cell r="DV21">
            <v>2388.7280755934462</v>
          </cell>
          <cell r="DW21">
            <v>2500.3083193532925</v>
          </cell>
          <cell r="DX21">
            <v>2611.8885631131388</v>
          </cell>
          <cell r="DY21">
            <v>2723.4688068729852</v>
          </cell>
          <cell r="DZ21">
            <v>2835.0490506328315</v>
          </cell>
          <cell r="EA21">
            <v>2946.6292943926778</v>
          </cell>
          <cell r="EB21">
            <v>3058.2095381525241</v>
          </cell>
          <cell r="EC21">
            <v>3167.5126340805368</v>
          </cell>
          <cell r="ED21">
            <v>3276.8157300085495</v>
          </cell>
          <cell r="EE21">
            <v>3386.1188259365622</v>
          </cell>
          <cell r="EF21">
            <v>3495.4219218645749</v>
          </cell>
          <cell r="EG21">
            <v>3604.7250177925876</v>
          </cell>
          <cell r="EH21">
            <v>3714.0281137206002</v>
          </cell>
          <cell r="EI21">
            <v>3823.3312096486129</v>
          </cell>
          <cell r="EJ21">
            <v>3930.3571577447919</v>
          </cell>
          <cell r="EK21">
            <v>4037.383105840971</v>
          </cell>
          <cell r="EL21">
            <v>4144.40905393715</v>
          </cell>
          <cell r="EM21">
            <v>4251.4350020333295</v>
          </cell>
          <cell r="EN21">
            <v>4358.460950129509</v>
          </cell>
          <cell r="EO21">
            <v>4465.4868982256885</v>
          </cell>
          <cell r="EP21">
            <v>4572.512846321868</v>
          </cell>
          <cell r="EQ21">
            <v>4677.2616465862138</v>
          </cell>
          <cell r="ER21">
            <v>4782.0104468505597</v>
          </cell>
          <cell r="ES21">
            <v>4886.7592471149055</v>
          </cell>
          <cell r="ET21">
            <v>4991.5080473792514</v>
          </cell>
          <cell r="EU21">
            <v>5096.2568476435972</v>
          </cell>
          <cell r="EV21">
            <v>5201.0056479079431</v>
          </cell>
          <cell r="EW21">
            <v>5305.7544481722889</v>
          </cell>
          <cell r="EX21">
            <v>5408.2261006048011</v>
          </cell>
          <cell r="EY21">
            <v>5510.6977530373133</v>
          </cell>
          <cell r="EZ21">
            <v>5613.1694054698255</v>
          </cell>
          <cell r="FA21">
            <v>5715.6410579023377</v>
          </cell>
          <cell r="FB21">
            <v>5818.1127103348499</v>
          </cell>
          <cell r="FC21">
            <v>5920.5843627673621</v>
          </cell>
          <cell r="FD21">
            <v>6023.0560151998743</v>
          </cell>
          <cell r="FE21">
            <v>6123.2505198005529</v>
          </cell>
          <cell r="FF21">
            <v>6223.4450244012314</v>
          </cell>
          <cell r="FG21">
            <v>6323.63952900191</v>
          </cell>
          <cell r="FH21">
            <v>6423.8340336025885</v>
          </cell>
          <cell r="FI21">
            <v>6524.0285382032671</v>
          </cell>
          <cell r="FJ21">
            <v>6624.2230428039456</v>
          </cell>
          <cell r="FK21">
            <v>6724.4175474046242</v>
          </cell>
          <cell r="FL21">
            <v>6822.3349041734691</v>
          </cell>
          <cell r="FM21">
            <v>6920.252260942314</v>
          </cell>
          <cell r="FN21">
            <v>7018.1696177111589</v>
          </cell>
          <cell r="FO21">
            <v>7116.0869744800038</v>
          </cell>
          <cell r="FP21">
            <v>7214.0043312488488</v>
          </cell>
          <cell r="FQ21">
            <v>7311.9216880176937</v>
          </cell>
          <cell r="FR21">
            <v>7409.8390447865386</v>
          </cell>
          <cell r="FS21">
            <v>7505.4792537235498</v>
          </cell>
          <cell r="FT21">
            <v>7601.1194626605611</v>
          </cell>
          <cell r="FU21">
            <v>7696.7596715975724</v>
          </cell>
          <cell r="FV21">
            <v>7792.3998805345836</v>
          </cell>
          <cell r="FW21">
            <v>7888.0400894715949</v>
          </cell>
          <cell r="FX21">
            <v>7983.6802984086062</v>
          </cell>
          <cell r="FY21">
            <v>8079.3205073456174</v>
          </cell>
          <cell r="FZ21">
            <v>8172.6835684507951</v>
          </cell>
          <cell r="GA21">
            <v>8266.0466295559727</v>
          </cell>
          <cell r="GB21">
            <v>8359.4096906611503</v>
          </cell>
          <cell r="GC21">
            <v>8452.7727517663279</v>
          </cell>
          <cell r="GD21">
            <v>8546.1358128715055</v>
          </cell>
          <cell r="GE21">
            <v>8639.4988739766832</v>
          </cell>
          <cell r="GF21">
            <v>8732.8619350818608</v>
          </cell>
          <cell r="GG21">
            <v>8823.9478483552048</v>
          </cell>
          <cell r="GH21">
            <v>8915.0337616285487</v>
          </cell>
          <cell r="GI21">
            <v>9006.1196749018927</v>
          </cell>
          <cell r="GJ21">
            <v>9097.2055881752367</v>
          </cell>
          <cell r="GK21">
            <v>9188.2915014485807</v>
          </cell>
          <cell r="GL21">
            <v>9279.3774147219247</v>
          </cell>
          <cell r="GM21">
            <v>9370.4633279952686</v>
          </cell>
          <cell r="GN21">
            <v>9459.272093436779</v>
          </cell>
          <cell r="GO21">
            <v>9548.0808588782893</v>
          </cell>
          <cell r="GP21">
            <v>9636.8896243197996</v>
          </cell>
          <cell r="GQ21">
            <v>9725.69838976131</v>
          </cell>
          <cell r="GR21">
            <v>9814.5071552028203</v>
          </cell>
          <cell r="GS21">
            <v>9903.3159206443306</v>
          </cell>
          <cell r="GT21">
            <v>9992.1246860858409</v>
          </cell>
          <cell r="GU21">
            <v>10078.656303695518</v>
          </cell>
          <cell r="GV21">
            <v>10165.187921305194</v>
          </cell>
          <cell r="GW21">
            <v>10251.719538914871</v>
          </cell>
        </row>
        <row r="22">
          <cell r="B22" t="str">
            <v>TD</v>
          </cell>
          <cell r="C22">
            <v>1.92</v>
          </cell>
          <cell r="D22">
            <v>116.27988928511999</v>
          </cell>
          <cell r="E22">
            <v>116.27988928511999</v>
          </cell>
          <cell r="F22">
            <v>116.27988928511999</v>
          </cell>
          <cell r="G22">
            <v>116.27988928511999</v>
          </cell>
          <cell r="H22">
            <v>116.27988928511999</v>
          </cell>
          <cell r="I22">
            <v>116.27988928511999</v>
          </cell>
          <cell r="J22">
            <v>116.27988928511999</v>
          </cell>
          <cell r="K22">
            <v>116.27988928511999</v>
          </cell>
          <cell r="L22">
            <v>116.27988928511999</v>
          </cell>
          <cell r="M22">
            <v>116.27988928511999</v>
          </cell>
          <cell r="N22">
            <v>116.27988928511999</v>
          </cell>
          <cell r="O22">
            <v>116.27988928511999</v>
          </cell>
          <cell r="P22">
            <v>116.27988928511999</v>
          </cell>
          <cell r="Q22">
            <v>116.27988928511999</v>
          </cell>
          <cell r="R22">
            <v>116.27988928511999</v>
          </cell>
          <cell r="S22">
            <v>116.27988928511999</v>
          </cell>
          <cell r="T22">
            <v>116.27988928511999</v>
          </cell>
          <cell r="U22">
            <v>116.27988928511999</v>
          </cell>
          <cell r="V22">
            <v>116.27988928511999</v>
          </cell>
          <cell r="W22">
            <v>116.27988928511999</v>
          </cell>
          <cell r="X22">
            <v>113.95429149941759</v>
          </cell>
          <cell r="Y22">
            <v>113.95429149941759</v>
          </cell>
          <cell r="Z22">
            <v>113.95429149941759</v>
          </cell>
          <cell r="AA22">
            <v>113.95429149941759</v>
          </cell>
          <cell r="AB22">
            <v>113.95429149941759</v>
          </cell>
          <cell r="AC22">
            <v>113.95429149941759</v>
          </cell>
          <cell r="AD22">
            <v>113.95429149941759</v>
          </cell>
          <cell r="AE22">
            <v>111.62869371371517</v>
          </cell>
          <cell r="AF22">
            <v>111.62869371371517</v>
          </cell>
          <cell r="AG22">
            <v>111.62869371371517</v>
          </cell>
          <cell r="AH22">
            <v>111.62869371371517</v>
          </cell>
          <cell r="AI22">
            <v>111.62869371371517</v>
          </cell>
          <cell r="AJ22">
            <v>111.62869371371517</v>
          </cell>
          <cell r="AK22">
            <v>111.62869371371517</v>
          </cell>
          <cell r="AL22">
            <v>109.30309592801278</v>
          </cell>
          <cell r="AM22">
            <v>109.30309592801278</v>
          </cell>
          <cell r="AN22">
            <v>109.30309592801278</v>
          </cell>
          <cell r="AO22">
            <v>109.30309592801278</v>
          </cell>
          <cell r="AP22">
            <v>109.30309592801278</v>
          </cell>
          <cell r="AQ22">
            <v>109.30309592801278</v>
          </cell>
          <cell r="AR22">
            <v>109.30309592801278</v>
          </cell>
          <cell r="AS22">
            <v>106.97749814231041</v>
          </cell>
          <cell r="AT22">
            <v>106.97749814231041</v>
          </cell>
          <cell r="AU22">
            <v>106.97749814231041</v>
          </cell>
          <cell r="AV22">
            <v>106.97749814231041</v>
          </cell>
          <cell r="AW22">
            <v>106.97749814231041</v>
          </cell>
          <cell r="AX22">
            <v>106.97749814231041</v>
          </cell>
          <cell r="AY22">
            <v>106.97749814231041</v>
          </cell>
          <cell r="AZ22">
            <v>104.651900356608</v>
          </cell>
          <cell r="BA22">
            <v>104.651900356608</v>
          </cell>
          <cell r="BB22">
            <v>104.651900356608</v>
          </cell>
          <cell r="BC22">
            <v>104.651900356608</v>
          </cell>
          <cell r="BD22">
            <v>104.651900356608</v>
          </cell>
          <cell r="BE22">
            <v>104.651900356608</v>
          </cell>
          <cell r="BF22">
            <v>104.651900356608</v>
          </cell>
          <cell r="BG22">
            <v>102.3263025709056</v>
          </cell>
          <cell r="BH22">
            <v>102.3263025709056</v>
          </cell>
          <cell r="BI22">
            <v>102.3263025709056</v>
          </cell>
          <cell r="BJ22">
            <v>102.3263025709056</v>
          </cell>
          <cell r="BK22">
            <v>102.3263025709056</v>
          </cell>
          <cell r="BL22">
            <v>102.3263025709056</v>
          </cell>
          <cell r="BM22">
            <v>102.3263025709056</v>
          </cell>
          <cell r="BN22">
            <v>100.0007047852032</v>
          </cell>
          <cell r="BO22">
            <v>100.0007047852032</v>
          </cell>
          <cell r="BP22">
            <v>100.0007047852032</v>
          </cell>
          <cell r="BQ22">
            <v>100.0007047852032</v>
          </cell>
          <cell r="BR22">
            <v>100.0007047852032</v>
          </cell>
          <cell r="BS22">
            <v>100.0007047852032</v>
          </cell>
          <cell r="BT22">
            <v>100.0007047852032</v>
          </cell>
          <cell r="BU22">
            <v>97.675106999500784</v>
          </cell>
          <cell r="BV22">
            <v>97.675106999500784</v>
          </cell>
          <cell r="BW22">
            <v>97.675106999500784</v>
          </cell>
          <cell r="BX22">
            <v>97.675106999500784</v>
          </cell>
          <cell r="BY22">
            <v>97.675106999500784</v>
          </cell>
          <cell r="BZ22">
            <v>97.675106999500784</v>
          </cell>
          <cell r="CA22">
            <v>97.675106999500784</v>
          </cell>
          <cell r="CB22">
            <v>95.349509213798385</v>
          </cell>
          <cell r="CC22">
            <v>95.349509213798385</v>
          </cell>
          <cell r="CD22">
            <v>95.349509213798385</v>
          </cell>
          <cell r="CE22">
            <v>95.349509213798385</v>
          </cell>
          <cell r="CF22">
            <v>95.349509213798385</v>
          </cell>
          <cell r="CG22">
            <v>95.349509213798385</v>
          </cell>
          <cell r="CH22">
            <v>95.349509213798385</v>
          </cell>
          <cell r="CI22">
            <v>93.023911428096</v>
          </cell>
          <cell r="CJ22">
            <v>93.023911428096</v>
          </cell>
          <cell r="CK22">
            <v>93.023911428096</v>
          </cell>
          <cell r="CL22">
            <v>93.023911428096</v>
          </cell>
          <cell r="CM22">
            <v>93.023911428096</v>
          </cell>
          <cell r="CN22">
            <v>93.023911428096</v>
          </cell>
          <cell r="CO22">
            <v>93.023911428096</v>
          </cell>
          <cell r="CP22">
            <v>90.6983136423936</v>
          </cell>
          <cell r="CQ22">
            <v>90.6983136423936</v>
          </cell>
          <cell r="CR22">
            <v>90.6983136423936</v>
          </cell>
          <cell r="CS22">
            <v>90.6983136423936</v>
          </cell>
          <cell r="CT22">
            <v>90.6983136423936</v>
          </cell>
          <cell r="CU22">
            <v>90.6983136423936</v>
          </cell>
          <cell r="CV22">
            <v>90.6983136423936</v>
          </cell>
          <cell r="CW22">
            <v>88.372715856691201</v>
          </cell>
          <cell r="CX22">
            <v>88.372715856691201</v>
          </cell>
          <cell r="CY22">
            <v>88.372715856691201</v>
          </cell>
          <cell r="DA22" t="str">
            <v>TD</v>
          </cell>
          <cell r="DB22">
            <v>116.27988928511999</v>
          </cell>
          <cell r="DC22">
            <v>232.55977857023998</v>
          </cell>
          <cell r="DD22">
            <v>348.83966785535995</v>
          </cell>
          <cell r="DE22">
            <v>465.11955714047997</v>
          </cell>
          <cell r="DF22">
            <v>581.39944642559999</v>
          </cell>
          <cell r="DG22">
            <v>697.67933571072001</v>
          </cell>
          <cell r="DH22">
            <v>813.95922499584003</v>
          </cell>
          <cell r="DI22">
            <v>930.23911428096005</v>
          </cell>
          <cell r="DJ22">
            <v>1046.5190035660801</v>
          </cell>
          <cell r="DK22">
            <v>1162.7988928512</v>
          </cell>
          <cell r="DL22">
            <v>1279.0787821363199</v>
          </cell>
          <cell r="DM22">
            <v>1395.3586714214398</v>
          </cell>
          <cell r="DN22">
            <v>1511.6385607065597</v>
          </cell>
          <cell r="DO22">
            <v>1627.9184499916796</v>
          </cell>
          <cell r="DP22">
            <v>1744.1983392767995</v>
          </cell>
          <cell r="DQ22">
            <v>1860.4782285619194</v>
          </cell>
          <cell r="DR22">
            <v>1976.7581178470393</v>
          </cell>
          <cell r="DS22">
            <v>2093.0380071321592</v>
          </cell>
          <cell r="DT22">
            <v>2209.3178964172794</v>
          </cell>
          <cell r="DU22">
            <v>2325.5977857023995</v>
          </cell>
          <cell r="DV22">
            <v>2439.5520772018172</v>
          </cell>
          <cell r="DW22">
            <v>2553.5063687012348</v>
          </cell>
          <cell r="DX22">
            <v>2667.4606602006525</v>
          </cell>
          <cell r="DY22">
            <v>2781.4149517000701</v>
          </cell>
          <cell r="DZ22">
            <v>2895.3692431994878</v>
          </cell>
          <cell r="EA22">
            <v>3009.3235346989054</v>
          </cell>
          <cell r="EB22">
            <v>3123.2778261983231</v>
          </cell>
          <cell r="EC22">
            <v>3234.9065199120382</v>
          </cell>
          <cell r="ED22">
            <v>3346.5352136257534</v>
          </cell>
          <cell r="EE22">
            <v>3458.1639073394686</v>
          </cell>
          <cell r="EF22">
            <v>3569.7926010531837</v>
          </cell>
          <cell r="EG22">
            <v>3681.4212947668989</v>
          </cell>
          <cell r="EH22">
            <v>3793.049988480614</v>
          </cell>
          <cell r="EI22">
            <v>3904.6786821943292</v>
          </cell>
          <cell r="EJ22">
            <v>4013.9817781223419</v>
          </cell>
          <cell r="EK22">
            <v>4123.284874050355</v>
          </cell>
          <cell r="EL22">
            <v>4232.5879699783682</v>
          </cell>
          <cell r="EM22">
            <v>4341.8910659063813</v>
          </cell>
          <cell r="EN22">
            <v>4451.1941618343944</v>
          </cell>
          <cell r="EO22">
            <v>4560.4972577624076</v>
          </cell>
          <cell r="EP22">
            <v>4669.8003536904207</v>
          </cell>
          <cell r="EQ22">
            <v>4776.7778518327314</v>
          </cell>
          <cell r="ER22">
            <v>4883.755349975042</v>
          </cell>
          <cell r="ES22">
            <v>4990.7328481173527</v>
          </cell>
          <cell r="ET22">
            <v>5097.7103462596633</v>
          </cell>
          <cell r="EU22">
            <v>5204.687844401974</v>
          </cell>
          <cell r="EV22">
            <v>5311.6653425442846</v>
          </cell>
          <cell r="EW22">
            <v>5418.6428406865953</v>
          </cell>
          <cell r="EX22">
            <v>5523.2947410432034</v>
          </cell>
          <cell r="EY22">
            <v>5627.9466413998116</v>
          </cell>
          <cell r="EZ22">
            <v>5732.5985417564198</v>
          </cell>
          <cell r="FA22">
            <v>5837.2504421130279</v>
          </cell>
          <cell r="FB22">
            <v>5941.9023424696361</v>
          </cell>
          <cell r="FC22">
            <v>6046.5542428262443</v>
          </cell>
          <cell r="FD22">
            <v>6151.2061431828524</v>
          </cell>
          <cell r="FE22">
            <v>6253.5324457537581</v>
          </cell>
          <cell r="FF22">
            <v>6355.8587483246638</v>
          </cell>
          <cell r="FG22">
            <v>6458.1850508955695</v>
          </cell>
          <cell r="FH22">
            <v>6560.5113534664752</v>
          </cell>
          <cell r="FI22">
            <v>6662.8376560373808</v>
          </cell>
          <cell r="FJ22">
            <v>6765.1639586082865</v>
          </cell>
          <cell r="FK22">
            <v>6867.4902611791922</v>
          </cell>
          <cell r="FL22">
            <v>6967.4909659643954</v>
          </cell>
          <cell r="FM22">
            <v>7067.4916707495986</v>
          </cell>
          <cell r="FN22">
            <v>7167.4923755348018</v>
          </cell>
          <cell r="FO22">
            <v>7267.493080320005</v>
          </cell>
          <cell r="FP22">
            <v>7367.4937851052082</v>
          </cell>
          <cell r="FQ22">
            <v>7467.4944898904114</v>
          </cell>
          <cell r="FR22">
            <v>7567.4951946756146</v>
          </cell>
          <cell r="FS22">
            <v>7665.1703016751153</v>
          </cell>
          <cell r="FT22">
            <v>7762.845408674616</v>
          </cell>
          <cell r="FU22">
            <v>7860.5205156741167</v>
          </cell>
          <cell r="FV22">
            <v>7958.1956226736174</v>
          </cell>
          <cell r="FW22">
            <v>8055.8707296731181</v>
          </cell>
          <cell r="FX22">
            <v>8153.5458366726189</v>
          </cell>
          <cell r="FY22">
            <v>8251.2209436721205</v>
          </cell>
          <cell r="FZ22">
            <v>8346.5704528859187</v>
          </cell>
          <cell r="GA22">
            <v>8441.9199620997169</v>
          </cell>
          <cell r="GB22">
            <v>8537.2694713135152</v>
          </cell>
          <cell r="GC22">
            <v>8632.6189805273134</v>
          </cell>
          <cell r="GD22">
            <v>8727.9684897411116</v>
          </cell>
          <cell r="GE22">
            <v>8823.3179989549099</v>
          </cell>
          <cell r="GF22">
            <v>8918.6675081687081</v>
          </cell>
          <cell r="GG22">
            <v>9011.6914195968038</v>
          </cell>
          <cell r="GH22">
            <v>9104.7153310248996</v>
          </cell>
          <cell r="GI22">
            <v>9197.7392424529953</v>
          </cell>
          <cell r="GJ22">
            <v>9290.7631538810911</v>
          </cell>
          <cell r="GK22">
            <v>9383.7870653091868</v>
          </cell>
          <cell r="GL22">
            <v>9476.8109767372825</v>
          </cell>
          <cell r="GM22">
            <v>9569.8348881653783</v>
          </cell>
          <cell r="GN22">
            <v>9660.5332018077715</v>
          </cell>
          <cell r="GO22">
            <v>9751.2315154501648</v>
          </cell>
          <cell r="GP22">
            <v>9841.9298290925581</v>
          </cell>
          <cell r="GQ22">
            <v>9932.6281427349513</v>
          </cell>
          <cell r="GR22">
            <v>10023.326456377345</v>
          </cell>
          <cell r="GS22">
            <v>10114.024770019738</v>
          </cell>
          <cell r="GT22">
            <v>10204.723083662131</v>
          </cell>
          <cell r="GU22">
            <v>10293.095799518822</v>
          </cell>
          <cell r="GV22">
            <v>10381.468515375513</v>
          </cell>
          <cell r="GW22">
            <v>10469.841231232203</v>
          </cell>
        </row>
        <row r="23">
          <cell r="B23" t="str">
            <v>TE</v>
          </cell>
          <cell r="C23">
            <v>1.42</v>
          </cell>
          <cell r="D23">
            <v>85.99866811711999</v>
          </cell>
          <cell r="E23">
            <v>85.99866811711999</v>
          </cell>
          <cell r="F23">
            <v>85.99866811711999</v>
          </cell>
          <cell r="G23">
            <v>85.99866811711999</v>
          </cell>
          <cell r="H23">
            <v>85.99866811711999</v>
          </cell>
          <cell r="I23">
            <v>85.99866811711999</v>
          </cell>
          <cell r="J23">
            <v>85.99866811711999</v>
          </cell>
          <cell r="K23">
            <v>85.99866811711999</v>
          </cell>
          <cell r="L23">
            <v>85.99866811711999</v>
          </cell>
          <cell r="M23">
            <v>85.99866811711999</v>
          </cell>
          <cell r="N23">
            <v>85.99866811711999</v>
          </cell>
          <cell r="O23">
            <v>85.99866811711999</v>
          </cell>
          <cell r="P23">
            <v>85.99866811711999</v>
          </cell>
          <cell r="Q23">
            <v>85.99866811711999</v>
          </cell>
          <cell r="R23">
            <v>85.99866811711999</v>
          </cell>
          <cell r="S23">
            <v>85.99866811711999</v>
          </cell>
          <cell r="T23">
            <v>85.99866811711999</v>
          </cell>
          <cell r="U23">
            <v>85.99866811711999</v>
          </cell>
          <cell r="V23">
            <v>85.99866811711999</v>
          </cell>
          <cell r="W23">
            <v>85.99866811711999</v>
          </cell>
          <cell r="X23">
            <v>84.278694754777575</v>
          </cell>
          <cell r="Y23">
            <v>84.278694754777575</v>
          </cell>
          <cell r="Z23">
            <v>84.278694754777575</v>
          </cell>
          <cell r="AA23">
            <v>84.278694754777575</v>
          </cell>
          <cell r="AB23">
            <v>84.278694754777575</v>
          </cell>
          <cell r="AC23">
            <v>84.278694754777575</v>
          </cell>
          <cell r="AD23">
            <v>84.278694754777575</v>
          </cell>
          <cell r="AE23">
            <v>82.558721392435189</v>
          </cell>
          <cell r="AF23">
            <v>82.558721392435189</v>
          </cell>
          <cell r="AG23">
            <v>82.558721392435189</v>
          </cell>
          <cell r="AH23">
            <v>82.558721392435189</v>
          </cell>
          <cell r="AI23">
            <v>82.558721392435189</v>
          </cell>
          <cell r="AJ23">
            <v>82.558721392435189</v>
          </cell>
          <cell r="AK23">
            <v>82.558721392435189</v>
          </cell>
          <cell r="AL23">
            <v>80.838748030092773</v>
          </cell>
          <cell r="AM23">
            <v>80.838748030092773</v>
          </cell>
          <cell r="AN23">
            <v>80.838748030092773</v>
          </cell>
          <cell r="AO23">
            <v>80.838748030092773</v>
          </cell>
          <cell r="AP23">
            <v>80.838748030092773</v>
          </cell>
          <cell r="AQ23">
            <v>80.838748030092773</v>
          </cell>
          <cell r="AR23">
            <v>80.838748030092773</v>
          </cell>
          <cell r="AS23">
            <v>79.118774667750401</v>
          </cell>
          <cell r="AT23">
            <v>79.118774667750401</v>
          </cell>
          <cell r="AU23">
            <v>79.118774667750401</v>
          </cell>
          <cell r="AV23">
            <v>79.118774667750401</v>
          </cell>
          <cell r="AW23">
            <v>79.118774667750401</v>
          </cell>
          <cell r="AX23">
            <v>79.118774667750401</v>
          </cell>
          <cell r="AY23">
            <v>79.118774667750401</v>
          </cell>
          <cell r="AZ23">
            <v>77.398801305408</v>
          </cell>
          <cell r="BA23">
            <v>77.398801305408</v>
          </cell>
          <cell r="BB23">
            <v>77.398801305408</v>
          </cell>
          <cell r="BC23">
            <v>77.398801305408</v>
          </cell>
          <cell r="BD23">
            <v>77.398801305408</v>
          </cell>
          <cell r="BE23">
            <v>77.398801305408</v>
          </cell>
          <cell r="BF23">
            <v>77.398801305408</v>
          </cell>
          <cell r="BG23">
            <v>75.678827943065599</v>
          </cell>
          <cell r="BH23">
            <v>75.678827943065599</v>
          </cell>
          <cell r="BI23">
            <v>75.678827943065599</v>
          </cell>
          <cell r="BJ23">
            <v>75.678827943065599</v>
          </cell>
          <cell r="BK23">
            <v>75.678827943065599</v>
          </cell>
          <cell r="BL23">
            <v>75.678827943065599</v>
          </cell>
          <cell r="BM23">
            <v>75.678827943065599</v>
          </cell>
          <cell r="BN23">
            <v>73.958854580723198</v>
          </cell>
          <cell r="BO23">
            <v>73.958854580723198</v>
          </cell>
          <cell r="BP23">
            <v>73.958854580723198</v>
          </cell>
          <cell r="BQ23">
            <v>73.958854580723198</v>
          </cell>
          <cell r="BR23">
            <v>73.958854580723198</v>
          </cell>
          <cell r="BS23">
            <v>73.958854580723198</v>
          </cell>
          <cell r="BT23">
            <v>73.958854580723198</v>
          </cell>
          <cell r="BU23">
            <v>72.238881218380797</v>
          </cell>
          <cell r="BV23">
            <v>72.238881218380797</v>
          </cell>
          <cell r="BW23">
            <v>72.238881218380797</v>
          </cell>
          <cell r="BX23">
            <v>72.238881218380797</v>
          </cell>
          <cell r="BY23">
            <v>72.238881218380797</v>
          </cell>
          <cell r="BZ23">
            <v>72.238881218380797</v>
          </cell>
          <cell r="CA23">
            <v>72.238881218380797</v>
          </cell>
          <cell r="CB23">
            <v>70.518907856038382</v>
          </cell>
          <cell r="CC23">
            <v>70.518907856038382</v>
          </cell>
          <cell r="CD23">
            <v>70.518907856038382</v>
          </cell>
          <cell r="CE23">
            <v>70.518907856038382</v>
          </cell>
          <cell r="CF23">
            <v>70.518907856038382</v>
          </cell>
          <cell r="CG23">
            <v>70.518907856038382</v>
          </cell>
          <cell r="CH23">
            <v>70.518907856038382</v>
          </cell>
          <cell r="CI23">
            <v>68.798934493695995</v>
          </cell>
          <cell r="CJ23">
            <v>68.798934493695995</v>
          </cell>
          <cell r="CK23">
            <v>68.798934493695995</v>
          </cell>
          <cell r="CL23">
            <v>68.798934493695995</v>
          </cell>
          <cell r="CM23">
            <v>68.798934493695995</v>
          </cell>
          <cell r="CN23">
            <v>68.798934493695995</v>
          </cell>
          <cell r="CO23">
            <v>68.798934493695995</v>
          </cell>
          <cell r="CP23">
            <v>67.078961131353594</v>
          </cell>
          <cell r="CQ23">
            <v>67.078961131353594</v>
          </cell>
          <cell r="CR23">
            <v>67.078961131353594</v>
          </cell>
          <cell r="CS23">
            <v>67.078961131353594</v>
          </cell>
          <cell r="CT23">
            <v>67.078961131353594</v>
          </cell>
          <cell r="CU23">
            <v>67.078961131353594</v>
          </cell>
          <cell r="CV23">
            <v>67.078961131353594</v>
          </cell>
          <cell r="CW23">
            <v>65.358987769011193</v>
          </cell>
          <cell r="CX23">
            <v>65.358987769011193</v>
          </cell>
          <cell r="CY23">
            <v>65.358987769011193</v>
          </cell>
          <cell r="DA23" t="str">
            <v>TE</v>
          </cell>
          <cell r="DB23">
            <v>85.99866811711999</v>
          </cell>
          <cell r="DC23">
            <v>171.99733623423998</v>
          </cell>
          <cell r="DD23">
            <v>257.99600435135994</v>
          </cell>
          <cell r="DE23">
            <v>343.99467246847996</v>
          </cell>
          <cell r="DF23">
            <v>429.99334058559998</v>
          </cell>
          <cell r="DG23">
            <v>515.99200870272</v>
          </cell>
          <cell r="DH23">
            <v>601.99067681984002</v>
          </cell>
          <cell r="DI23">
            <v>687.98934493696004</v>
          </cell>
          <cell r="DJ23">
            <v>773.98801305408006</v>
          </cell>
          <cell r="DK23">
            <v>859.98668117120008</v>
          </cell>
          <cell r="DL23">
            <v>945.98534928832009</v>
          </cell>
          <cell r="DM23">
            <v>1031.98401740544</v>
          </cell>
          <cell r="DN23">
            <v>1117.9826855225599</v>
          </cell>
          <cell r="DO23">
            <v>1203.9813536396798</v>
          </cell>
          <cell r="DP23">
            <v>1289.9800217567997</v>
          </cell>
          <cell r="DQ23">
            <v>1375.9786898739196</v>
          </cell>
          <cell r="DR23">
            <v>1461.9773579910395</v>
          </cell>
          <cell r="DS23">
            <v>1547.9760261081594</v>
          </cell>
          <cell r="DT23">
            <v>1633.9746942252793</v>
          </cell>
          <cell r="DU23">
            <v>1719.9733623423992</v>
          </cell>
          <cell r="DV23">
            <v>1804.2520570971769</v>
          </cell>
          <cell r="DW23">
            <v>1888.5307518519544</v>
          </cell>
          <cell r="DX23">
            <v>1972.8094466067319</v>
          </cell>
          <cell r="DY23">
            <v>2057.0881413615093</v>
          </cell>
          <cell r="DZ23">
            <v>2141.3668361162868</v>
          </cell>
          <cell r="EA23">
            <v>2225.6455308710642</v>
          </cell>
          <cell r="EB23">
            <v>2309.9242256258417</v>
          </cell>
          <cell r="EC23">
            <v>2392.4829470182767</v>
          </cell>
          <cell r="ED23">
            <v>2475.0416684107117</v>
          </cell>
          <cell r="EE23">
            <v>2557.6003898031468</v>
          </cell>
          <cell r="EF23">
            <v>2640.1591111955818</v>
          </cell>
          <cell r="EG23">
            <v>2722.7178325880168</v>
          </cell>
          <cell r="EH23">
            <v>2805.2765539804518</v>
          </cell>
          <cell r="EI23">
            <v>2887.8352753728868</v>
          </cell>
          <cell r="EJ23">
            <v>2968.6740234029794</v>
          </cell>
          <cell r="EK23">
            <v>3049.512771433072</v>
          </cell>
          <cell r="EL23">
            <v>3130.3515194631645</v>
          </cell>
          <cell r="EM23">
            <v>3211.1902674932571</v>
          </cell>
          <cell r="EN23">
            <v>3292.0290155233497</v>
          </cell>
          <cell r="EO23">
            <v>3372.8677635534423</v>
          </cell>
          <cell r="EP23">
            <v>3453.7065115835348</v>
          </cell>
          <cell r="EQ23">
            <v>3532.8252862512854</v>
          </cell>
          <cell r="ER23">
            <v>3611.944060919036</v>
          </cell>
          <cell r="ES23">
            <v>3691.0628355867866</v>
          </cell>
          <cell r="ET23">
            <v>3770.1816102545372</v>
          </cell>
          <cell r="EU23">
            <v>3849.3003849222878</v>
          </cell>
          <cell r="EV23">
            <v>3928.4191595900384</v>
          </cell>
          <cell r="EW23">
            <v>4007.5379342577889</v>
          </cell>
          <cell r="EX23">
            <v>4084.9367355631971</v>
          </cell>
          <cell r="EY23">
            <v>4162.3355368686052</v>
          </cell>
          <cell r="EZ23">
            <v>4239.7343381740129</v>
          </cell>
          <cell r="FA23">
            <v>4317.1331394794206</v>
          </cell>
          <cell r="FB23">
            <v>4394.5319407848283</v>
          </cell>
          <cell r="FC23">
            <v>4471.930742090236</v>
          </cell>
          <cell r="FD23">
            <v>4549.3295433956437</v>
          </cell>
          <cell r="FE23">
            <v>4625.0083713387094</v>
          </cell>
          <cell r="FF23">
            <v>4700.6871992817751</v>
          </cell>
          <cell r="FG23">
            <v>4776.3660272248408</v>
          </cell>
          <cell r="FH23">
            <v>4852.0448551679065</v>
          </cell>
          <cell r="FI23">
            <v>4927.7236831109722</v>
          </cell>
          <cell r="FJ23">
            <v>5003.4025110540379</v>
          </cell>
          <cell r="FK23">
            <v>5079.0813389971036</v>
          </cell>
          <cell r="FL23">
            <v>5153.0401935778264</v>
          </cell>
          <cell r="FM23">
            <v>5226.9990481585492</v>
          </cell>
          <cell r="FN23">
            <v>5300.957902739272</v>
          </cell>
          <cell r="FO23">
            <v>5374.9167573199948</v>
          </cell>
          <cell r="FP23">
            <v>5448.8756119007176</v>
          </cell>
          <cell r="FQ23">
            <v>5522.8344664814404</v>
          </cell>
          <cell r="FR23">
            <v>5596.7933210621632</v>
          </cell>
          <cell r="FS23">
            <v>5669.032202280544</v>
          </cell>
          <cell r="FT23">
            <v>5741.2710834989248</v>
          </cell>
          <cell r="FU23">
            <v>5813.5099647173056</v>
          </cell>
          <cell r="FV23">
            <v>5885.7488459356864</v>
          </cell>
          <cell r="FW23">
            <v>5957.9877271540672</v>
          </cell>
          <cell r="FX23">
            <v>6030.226608372448</v>
          </cell>
          <cell r="FY23">
            <v>6102.4654895908288</v>
          </cell>
          <cell r="FZ23">
            <v>6172.9843974468677</v>
          </cell>
          <cell r="GA23">
            <v>6243.5033053029065</v>
          </cell>
          <cell r="GB23">
            <v>6314.0222131589453</v>
          </cell>
          <cell r="GC23">
            <v>6384.5411210149841</v>
          </cell>
          <cell r="GD23">
            <v>6455.060028871023</v>
          </cell>
          <cell r="GE23">
            <v>6525.5789367270618</v>
          </cell>
          <cell r="GF23">
            <v>6596.0978445831006</v>
          </cell>
          <cell r="GG23">
            <v>6664.8967790767965</v>
          </cell>
          <cell r="GH23">
            <v>6733.6957135704924</v>
          </cell>
          <cell r="GI23">
            <v>6802.4946480641884</v>
          </cell>
          <cell r="GJ23">
            <v>6871.2935825578843</v>
          </cell>
          <cell r="GK23">
            <v>6940.0925170515802</v>
          </cell>
          <cell r="GL23">
            <v>7008.8914515452761</v>
          </cell>
          <cell r="GM23">
            <v>7077.6903860389721</v>
          </cell>
          <cell r="GN23">
            <v>7144.769347170326</v>
          </cell>
          <cell r="GO23">
            <v>7211.8483083016799</v>
          </cell>
          <cell r="GP23">
            <v>7278.9272694330339</v>
          </cell>
          <cell r="GQ23">
            <v>7346.0062305643878</v>
          </cell>
          <cell r="GR23">
            <v>7413.0851916957417</v>
          </cell>
          <cell r="GS23">
            <v>7480.1641528270957</v>
          </cell>
          <cell r="GT23">
            <v>7547.2431139584496</v>
          </cell>
          <cell r="GU23">
            <v>7612.6021017274606</v>
          </cell>
          <cell r="GV23">
            <v>7677.9610894964717</v>
          </cell>
          <cell r="GW23">
            <v>7743.3200772654827</v>
          </cell>
        </row>
        <row r="24">
          <cell r="B24" t="str">
            <v>TF</v>
          </cell>
          <cell r="C24">
            <v>1.61</v>
          </cell>
          <cell r="D24">
            <v>97.505532160960016</v>
          </cell>
          <cell r="E24">
            <v>97.505532160960016</v>
          </cell>
          <cell r="F24">
            <v>97.505532160960016</v>
          </cell>
          <cell r="G24">
            <v>97.505532160960016</v>
          </cell>
          <cell r="H24">
            <v>97.505532160960016</v>
          </cell>
          <cell r="I24">
            <v>97.505532160960016</v>
          </cell>
          <cell r="J24">
            <v>97.505532160960016</v>
          </cell>
          <cell r="K24">
            <v>97.505532160960016</v>
          </cell>
          <cell r="L24">
            <v>97.505532160960016</v>
          </cell>
          <cell r="M24">
            <v>97.505532160960016</v>
          </cell>
          <cell r="N24">
            <v>97.505532160960016</v>
          </cell>
          <cell r="O24">
            <v>97.505532160960016</v>
          </cell>
          <cell r="P24">
            <v>97.505532160960016</v>
          </cell>
          <cell r="Q24">
            <v>97.505532160960016</v>
          </cell>
          <cell r="R24">
            <v>97.505532160960016</v>
          </cell>
          <cell r="S24">
            <v>97.505532160960016</v>
          </cell>
          <cell r="T24">
            <v>97.505532160960016</v>
          </cell>
          <cell r="U24">
            <v>97.505532160960016</v>
          </cell>
          <cell r="V24">
            <v>97.505532160960016</v>
          </cell>
          <cell r="W24">
            <v>97.505532160960016</v>
          </cell>
          <cell r="X24">
            <v>95.555421517740811</v>
          </cell>
          <cell r="Y24">
            <v>95.555421517740811</v>
          </cell>
          <cell r="Z24">
            <v>95.555421517740811</v>
          </cell>
          <cell r="AA24">
            <v>95.555421517740811</v>
          </cell>
          <cell r="AB24">
            <v>95.555421517740811</v>
          </cell>
          <cell r="AC24">
            <v>95.555421517740811</v>
          </cell>
          <cell r="AD24">
            <v>95.555421517740811</v>
          </cell>
          <cell r="AE24">
            <v>93.605310874521606</v>
          </cell>
          <cell r="AF24">
            <v>93.605310874521606</v>
          </cell>
          <cell r="AG24">
            <v>93.605310874521606</v>
          </cell>
          <cell r="AH24">
            <v>93.605310874521606</v>
          </cell>
          <cell r="AI24">
            <v>93.605310874521606</v>
          </cell>
          <cell r="AJ24">
            <v>93.605310874521606</v>
          </cell>
          <cell r="AK24">
            <v>93.605310874521606</v>
          </cell>
          <cell r="AL24">
            <v>91.655200231302402</v>
          </cell>
          <cell r="AM24">
            <v>91.655200231302402</v>
          </cell>
          <cell r="AN24">
            <v>91.655200231302402</v>
          </cell>
          <cell r="AO24">
            <v>91.655200231302402</v>
          </cell>
          <cell r="AP24">
            <v>91.655200231302402</v>
          </cell>
          <cell r="AQ24">
            <v>91.655200231302402</v>
          </cell>
          <cell r="AR24">
            <v>91.655200231302402</v>
          </cell>
          <cell r="AS24">
            <v>89.705089588083197</v>
          </cell>
          <cell r="AT24">
            <v>89.705089588083197</v>
          </cell>
          <cell r="AU24">
            <v>89.705089588083197</v>
          </cell>
          <cell r="AV24">
            <v>89.705089588083197</v>
          </cell>
          <cell r="AW24">
            <v>89.705089588083197</v>
          </cell>
          <cell r="AX24">
            <v>89.705089588083197</v>
          </cell>
          <cell r="AY24">
            <v>89.705089588083197</v>
          </cell>
          <cell r="AZ24">
            <v>87.754978944864007</v>
          </cell>
          <cell r="BA24">
            <v>87.754978944864007</v>
          </cell>
          <cell r="BB24">
            <v>87.754978944864007</v>
          </cell>
          <cell r="BC24">
            <v>87.754978944864007</v>
          </cell>
          <cell r="BD24">
            <v>87.754978944864007</v>
          </cell>
          <cell r="BE24">
            <v>87.754978944864007</v>
          </cell>
          <cell r="BF24">
            <v>87.754978944864007</v>
          </cell>
          <cell r="BG24">
            <v>85.804868301644802</v>
          </cell>
          <cell r="BH24">
            <v>85.804868301644802</v>
          </cell>
          <cell r="BI24">
            <v>85.804868301644802</v>
          </cell>
          <cell r="BJ24">
            <v>85.804868301644802</v>
          </cell>
          <cell r="BK24">
            <v>85.804868301644802</v>
          </cell>
          <cell r="BL24">
            <v>85.804868301644802</v>
          </cell>
          <cell r="BM24">
            <v>85.804868301644802</v>
          </cell>
          <cell r="BN24">
            <v>83.854757658425598</v>
          </cell>
          <cell r="BO24">
            <v>83.854757658425598</v>
          </cell>
          <cell r="BP24">
            <v>83.854757658425598</v>
          </cell>
          <cell r="BQ24">
            <v>83.854757658425598</v>
          </cell>
          <cell r="BR24">
            <v>83.854757658425598</v>
          </cell>
          <cell r="BS24">
            <v>83.854757658425598</v>
          </cell>
          <cell r="BT24">
            <v>83.854757658425598</v>
          </cell>
          <cell r="BU24">
            <v>81.904647015206407</v>
          </cell>
          <cell r="BV24">
            <v>81.904647015206407</v>
          </cell>
          <cell r="BW24">
            <v>81.904647015206407</v>
          </cell>
          <cell r="BX24">
            <v>81.904647015206407</v>
          </cell>
          <cell r="BY24">
            <v>81.904647015206407</v>
          </cell>
          <cell r="BZ24">
            <v>81.904647015206407</v>
          </cell>
          <cell r="CA24">
            <v>81.904647015206407</v>
          </cell>
          <cell r="CB24">
            <v>79.954536371987203</v>
          </cell>
          <cell r="CC24">
            <v>79.954536371987203</v>
          </cell>
          <cell r="CD24">
            <v>79.954536371987203</v>
          </cell>
          <cell r="CE24">
            <v>79.954536371987203</v>
          </cell>
          <cell r="CF24">
            <v>79.954536371987203</v>
          </cell>
          <cell r="CG24">
            <v>79.954536371987203</v>
          </cell>
          <cell r="CH24">
            <v>79.954536371987203</v>
          </cell>
          <cell r="CI24">
            <v>78.004425728768027</v>
          </cell>
          <cell r="CJ24">
            <v>78.004425728768027</v>
          </cell>
          <cell r="CK24">
            <v>78.004425728768027</v>
          </cell>
          <cell r="CL24">
            <v>78.004425728768027</v>
          </cell>
          <cell r="CM24">
            <v>78.004425728768027</v>
          </cell>
          <cell r="CN24">
            <v>78.004425728768027</v>
          </cell>
          <cell r="CO24">
            <v>78.004425728768027</v>
          </cell>
          <cell r="CP24">
            <v>76.054315085548808</v>
          </cell>
          <cell r="CQ24">
            <v>76.054315085548808</v>
          </cell>
          <cell r="CR24">
            <v>76.054315085548808</v>
          </cell>
          <cell r="CS24">
            <v>76.054315085548808</v>
          </cell>
          <cell r="CT24">
            <v>76.054315085548808</v>
          </cell>
          <cell r="CU24">
            <v>76.054315085548808</v>
          </cell>
          <cell r="CV24">
            <v>76.054315085548808</v>
          </cell>
          <cell r="CW24">
            <v>74.104204442329618</v>
          </cell>
          <cell r="CX24">
            <v>74.104204442329618</v>
          </cell>
          <cell r="CY24">
            <v>74.104204442329618</v>
          </cell>
          <cell r="DA24" t="str">
            <v>TF</v>
          </cell>
          <cell r="DB24">
            <v>97.505532160960016</v>
          </cell>
          <cell r="DC24">
            <v>195.01106432192003</v>
          </cell>
          <cell r="DD24">
            <v>292.51659648288006</v>
          </cell>
          <cell r="DE24">
            <v>390.02212864384006</v>
          </cell>
          <cell r="DF24">
            <v>487.52766080480006</v>
          </cell>
          <cell r="DG24">
            <v>585.03319296576012</v>
          </cell>
          <cell r="DH24">
            <v>682.53872512672012</v>
          </cell>
          <cell r="DI24">
            <v>780.04425728768013</v>
          </cell>
          <cell r="DJ24">
            <v>877.54978944864013</v>
          </cell>
          <cell r="DK24">
            <v>975.05532160960013</v>
          </cell>
          <cell r="DL24">
            <v>1072.5608537705602</v>
          </cell>
          <cell r="DM24">
            <v>1170.0663859315202</v>
          </cell>
          <cell r="DN24">
            <v>1267.5719180924802</v>
          </cell>
          <cell r="DO24">
            <v>1365.0774502534402</v>
          </cell>
          <cell r="DP24">
            <v>1462.5829824144002</v>
          </cell>
          <cell r="DQ24">
            <v>1560.0885145753603</v>
          </cell>
          <cell r="DR24">
            <v>1657.5940467363203</v>
          </cell>
          <cell r="DS24">
            <v>1755.0995788972803</v>
          </cell>
          <cell r="DT24">
            <v>1852.6051110582403</v>
          </cell>
          <cell r="DU24">
            <v>1950.1106432192003</v>
          </cell>
          <cell r="DV24">
            <v>2045.6660647369411</v>
          </cell>
          <cell r="DW24">
            <v>2141.2214862546821</v>
          </cell>
          <cell r="DX24">
            <v>2236.7769077724229</v>
          </cell>
          <cell r="DY24">
            <v>2332.3323292901637</v>
          </cell>
          <cell r="DZ24">
            <v>2427.8877508079045</v>
          </cell>
          <cell r="EA24">
            <v>2523.4431723256453</v>
          </cell>
          <cell r="EB24">
            <v>2618.9985938433861</v>
          </cell>
          <cell r="EC24">
            <v>2712.6039047179079</v>
          </cell>
          <cell r="ED24">
            <v>2806.2092155924297</v>
          </cell>
          <cell r="EE24">
            <v>2899.8145264669515</v>
          </cell>
          <cell r="EF24">
            <v>2993.4198373414733</v>
          </cell>
          <cell r="EG24">
            <v>3087.0251482159952</v>
          </cell>
          <cell r="EH24">
            <v>3180.630459090517</v>
          </cell>
          <cell r="EI24">
            <v>3274.2357699650388</v>
          </cell>
          <cell r="EJ24">
            <v>3365.8909701963412</v>
          </cell>
          <cell r="EK24">
            <v>3457.5461704276436</v>
          </cell>
          <cell r="EL24">
            <v>3549.201370658946</v>
          </cell>
          <cell r="EM24">
            <v>3640.8565708902483</v>
          </cell>
          <cell r="EN24">
            <v>3732.5117711215507</v>
          </cell>
          <cell r="EO24">
            <v>3824.1669713528531</v>
          </cell>
          <cell r="EP24">
            <v>3915.8221715841555</v>
          </cell>
          <cell r="EQ24">
            <v>4005.5272611722389</v>
          </cell>
          <cell r="ER24">
            <v>4095.2323507603223</v>
          </cell>
          <cell r="ES24">
            <v>4184.9374403484053</v>
          </cell>
          <cell r="ET24">
            <v>4274.6425299364882</v>
          </cell>
          <cell r="EU24">
            <v>4364.3476195245712</v>
          </cell>
          <cell r="EV24">
            <v>4454.0527091126542</v>
          </cell>
          <cell r="EW24">
            <v>4543.7577987007371</v>
          </cell>
          <cell r="EX24">
            <v>4631.5127776456011</v>
          </cell>
          <cell r="EY24">
            <v>4719.2677565904651</v>
          </cell>
          <cell r="EZ24">
            <v>4807.022735535329</v>
          </cell>
          <cell r="FA24">
            <v>4894.777714480193</v>
          </cell>
          <cell r="FB24">
            <v>4982.532693425057</v>
          </cell>
          <cell r="FC24">
            <v>5070.287672369921</v>
          </cell>
          <cell r="FD24">
            <v>5158.042651314785</v>
          </cell>
          <cell r="FE24">
            <v>5243.84751961643</v>
          </cell>
          <cell r="FF24">
            <v>5329.652387918075</v>
          </cell>
          <cell r="FG24">
            <v>5415.45725621972</v>
          </cell>
          <cell r="FH24">
            <v>5501.262124521365</v>
          </cell>
          <cell r="FI24">
            <v>5587.06699282301</v>
          </cell>
          <cell r="FJ24">
            <v>5672.871861124655</v>
          </cell>
          <cell r="FK24">
            <v>5758.6767294263</v>
          </cell>
          <cell r="FL24">
            <v>5842.531487084726</v>
          </cell>
          <cell r="FM24">
            <v>5926.386244743152</v>
          </cell>
          <cell r="FN24">
            <v>6010.241002401578</v>
          </cell>
          <cell r="FO24">
            <v>6094.0957600600041</v>
          </cell>
          <cell r="FP24">
            <v>6177.9505177184301</v>
          </cell>
          <cell r="FQ24">
            <v>6261.8052753768561</v>
          </cell>
          <cell r="FR24">
            <v>6345.6600330352821</v>
          </cell>
          <cell r="FS24">
            <v>6427.5646800504883</v>
          </cell>
          <cell r="FT24">
            <v>6509.4693270656944</v>
          </cell>
          <cell r="FU24">
            <v>6591.3739740809006</v>
          </cell>
          <cell r="FV24">
            <v>6673.2786210961067</v>
          </cell>
          <cell r="FW24">
            <v>6755.1832681113128</v>
          </cell>
          <cell r="FX24">
            <v>6837.087915126519</v>
          </cell>
          <cell r="FY24">
            <v>6918.9925621417251</v>
          </cell>
          <cell r="FZ24">
            <v>6998.9470985137123</v>
          </cell>
          <cell r="GA24">
            <v>7078.9016348856994</v>
          </cell>
          <cell r="GB24">
            <v>7158.8561712576866</v>
          </cell>
          <cell r="GC24">
            <v>7238.8107076296737</v>
          </cell>
          <cell r="GD24">
            <v>7318.7652440016609</v>
          </cell>
          <cell r="GE24">
            <v>7398.7197803736481</v>
          </cell>
          <cell r="GF24">
            <v>7478.6743167456352</v>
          </cell>
          <cell r="GG24">
            <v>7556.6787424744034</v>
          </cell>
          <cell r="GH24">
            <v>7634.6831682031716</v>
          </cell>
          <cell r="GI24">
            <v>7712.6875939319398</v>
          </cell>
          <cell r="GJ24">
            <v>7790.692019660708</v>
          </cell>
          <cell r="GK24">
            <v>7868.6964453894761</v>
          </cell>
          <cell r="GL24">
            <v>7946.7008711182443</v>
          </cell>
          <cell r="GM24">
            <v>8024.7052968470125</v>
          </cell>
          <cell r="GN24">
            <v>8100.7596119325617</v>
          </cell>
          <cell r="GO24">
            <v>8176.8139270181109</v>
          </cell>
          <cell r="GP24">
            <v>8252.8682421036592</v>
          </cell>
          <cell r="GQ24">
            <v>8328.9225571892075</v>
          </cell>
          <cell r="GR24">
            <v>8404.9768722747558</v>
          </cell>
          <cell r="GS24">
            <v>8481.0311873603041</v>
          </cell>
          <cell r="GT24">
            <v>8557.0855024458524</v>
          </cell>
          <cell r="GU24">
            <v>8631.1897068881826</v>
          </cell>
          <cell r="GV24">
            <v>8705.2939113305129</v>
          </cell>
          <cell r="GW24">
            <v>8779.3981157728431</v>
          </cell>
        </row>
        <row r="25">
          <cell r="B25" t="str">
            <v>TG</v>
          </cell>
          <cell r="C25">
            <v>1.67</v>
          </cell>
          <cell r="D25">
            <v>101.13927870112001</v>
          </cell>
          <cell r="E25">
            <v>101.13927870112001</v>
          </cell>
          <cell r="F25">
            <v>101.13927870112001</v>
          </cell>
          <cell r="G25">
            <v>101.13927870112001</v>
          </cell>
          <cell r="H25">
            <v>101.13927870112001</v>
          </cell>
          <cell r="I25">
            <v>101.13927870112001</v>
          </cell>
          <cell r="J25">
            <v>101.13927870112001</v>
          </cell>
          <cell r="K25">
            <v>101.13927870112001</v>
          </cell>
          <cell r="L25">
            <v>101.13927870112001</v>
          </cell>
          <cell r="M25">
            <v>101.13927870112001</v>
          </cell>
          <cell r="N25">
            <v>101.13927870112001</v>
          </cell>
          <cell r="O25">
            <v>101.13927870112001</v>
          </cell>
          <cell r="P25">
            <v>101.13927870112001</v>
          </cell>
          <cell r="Q25">
            <v>101.13927870112001</v>
          </cell>
          <cell r="R25">
            <v>101.13927870112001</v>
          </cell>
          <cell r="S25">
            <v>101.13927870112001</v>
          </cell>
          <cell r="T25">
            <v>101.13927870112001</v>
          </cell>
          <cell r="U25">
            <v>101.13927870112001</v>
          </cell>
          <cell r="V25">
            <v>101.13927870112001</v>
          </cell>
          <cell r="W25">
            <v>101.13927870112001</v>
          </cell>
          <cell r="X25">
            <v>99.116493127097598</v>
          </cell>
          <cell r="Y25">
            <v>99.116493127097598</v>
          </cell>
          <cell r="Z25">
            <v>99.116493127097598</v>
          </cell>
          <cell r="AA25">
            <v>99.116493127097598</v>
          </cell>
          <cell r="AB25">
            <v>99.116493127097598</v>
          </cell>
          <cell r="AC25">
            <v>99.116493127097598</v>
          </cell>
          <cell r="AD25">
            <v>99.116493127097598</v>
          </cell>
          <cell r="AE25">
            <v>97.093707553075205</v>
          </cell>
          <cell r="AF25">
            <v>97.093707553075205</v>
          </cell>
          <cell r="AG25">
            <v>97.093707553075205</v>
          </cell>
          <cell r="AH25">
            <v>97.093707553075205</v>
          </cell>
          <cell r="AI25">
            <v>97.093707553075205</v>
          </cell>
          <cell r="AJ25">
            <v>97.093707553075205</v>
          </cell>
          <cell r="AK25">
            <v>97.093707553075205</v>
          </cell>
          <cell r="AL25">
            <v>95.070921979052798</v>
          </cell>
          <cell r="AM25">
            <v>95.070921979052798</v>
          </cell>
          <cell r="AN25">
            <v>95.070921979052798</v>
          </cell>
          <cell r="AO25">
            <v>95.070921979052798</v>
          </cell>
          <cell r="AP25">
            <v>95.070921979052798</v>
          </cell>
          <cell r="AQ25">
            <v>95.070921979052798</v>
          </cell>
          <cell r="AR25">
            <v>95.070921979052798</v>
          </cell>
          <cell r="AS25">
            <v>93.048136405030405</v>
          </cell>
          <cell r="AT25">
            <v>93.048136405030405</v>
          </cell>
          <cell r="AU25">
            <v>93.048136405030405</v>
          </cell>
          <cell r="AV25">
            <v>93.048136405030405</v>
          </cell>
          <cell r="AW25">
            <v>93.048136405030405</v>
          </cell>
          <cell r="AX25">
            <v>93.048136405030405</v>
          </cell>
          <cell r="AY25">
            <v>93.048136405030405</v>
          </cell>
          <cell r="AZ25">
            <v>91.025350831007998</v>
          </cell>
          <cell r="BA25">
            <v>91.025350831007998</v>
          </cell>
          <cell r="BB25">
            <v>91.025350831007998</v>
          </cell>
          <cell r="BC25">
            <v>91.025350831007998</v>
          </cell>
          <cell r="BD25">
            <v>91.025350831007998</v>
          </cell>
          <cell r="BE25">
            <v>91.025350831007998</v>
          </cell>
          <cell r="BF25">
            <v>91.025350831007998</v>
          </cell>
          <cell r="BG25">
            <v>89.002565256985605</v>
          </cell>
          <cell r="BH25">
            <v>89.002565256985605</v>
          </cell>
          <cell r="BI25">
            <v>89.002565256985605</v>
          </cell>
          <cell r="BJ25">
            <v>89.002565256985605</v>
          </cell>
          <cell r="BK25">
            <v>89.002565256985605</v>
          </cell>
          <cell r="BL25">
            <v>89.002565256985605</v>
          </cell>
          <cell r="BM25">
            <v>89.002565256985605</v>
          </cell>
          <cell r="BN25">
            <v>86.979779682963198</v>
          </cell>
          <cell r="BO25">
            <v>86.979779682963198</v>
          </cell>
          <cell r="BP25">
            <v>86.979779682963198</v>
          </cell>
          <cell r="BQ25">
            <v>86.979779682963198</v>
          </cell>
          <cell r="BR25">
            <v>86.979779682963198</v>
          </cell>
          <cell r="BS25">
            <v>86.979779682963198</v>
          </cell>
          <cell r="BT25">
            <v>86.979779682963198</v>
          </cell>
          <cell r="BU25">
            <v>84.956994108940791</v>
          </cell>
          <cell r="BV25">
            <v>84.956994108940791</v>
          </cell>
          <cell r="BW25">
            <v>84.956994108940791</v>
          </cell>
          <cell r="BX25">
            <v>84.956994108940791</v>
          </cell>
          <cell r="BY25">
            <v>84.956994108940791</v>
          </cell>
          <cell r="BZ25">
            <v>84.956994108940791</v>
          </cell>
          <cell r="CA25">
            <v>84.956994108940791</v>
          </cell>
          <cell r="CB25">
            <v>82.934208534918383</v>
          </cell>
          <cell r="CC25">
            <v>82.934208534918383</v>
          </cell>
          <cell r="CD25">
            <v>82.934208534918383</v>
          </cell>
          <cell r="CE25">
            <v>82.934208534918383</v>
          </cell>
          <cell r="CF25">
            <v>82.934208534918383</v>
          </cell>
          <cell r="CG25">
            <v>82.934208534918383</v>
          </cell>
          <cell r="CH25">
            <v>82.934208534918383</v>
          </cell>
          <cell r="CI25">
            <v>80.911422960896004</v>
          </cell>
          <cell r="CJ25">
            <v>80.911422960896004</v>
          </cell>
          <cell r="CK25">
            <v>80.911422960896004</v>
          </cell>
          <cell r="CL25">
            <v>80.911422960896004</v>
          </cell>
          <cell r="CM25">
            <v>80.911422960896004</v>
          </cell>
          <cell r="CN25">
            <v>80.911422960896004</v>
          </cell>
          <cell r="CO25">
            <v>80.911422960896004</v>
          </cell>
          <cell r="CP25">
            <v>78.888637386873611</v>
          </cell>
          <cell r="CQ25">
            <v>78.888637386873611</v>
          </cell>
          <cell r="CR25">
            <v>78.888637386873611</v>
          </cell>
          <cell r="CS25">
            <v>78.888637386873611</v>
          </cell>
          <cell r="CT25">
            <v>78.888637386873611</v>
          </cell>
          <cell r="CU25">
            <v>78.888637386873611</v>
          </cell>
          <cell r="CV25">
            <v>78.888637386873611</v>
          </cell>
          <cell r="CW25">
            <v>76.86585181285119</v>
          </cell>
          <cell r="CX25">
            <v>76.86585181285119</v>
          </cell>
          <cell r="CY25">
            <v>76.86585181285119</v>
          </cell>
          <cell r="DA25" t="str">
            <v>TG</v>
          </cell>
          <cell r="DB25">
            <v>101.13927870112001</v>
          </cell>
          <cell r="DC25">
            <v>202.27855740224001</v>
          </cell>
          <cell r="DD25">
            <v>303.41783610336</v>
          </cell>
          <cell r="DE25">
            <v>404.55711480448002</v>
          </cell>
          <cell r="DF25">
            <v>505.69639350560004</v>
          </cell>
          <cell r="DG25">
            <v>606.83567220672001</v>
          </cell>
          <cell r="DH25">
            <v>707.97495090784003</v>
          </cell>
          <cell r="DI25">
            <v>809.11422960896004</v>
          </cell>
          <cell r="DJ25">
            <v>910.25350831008006</v>
          </cell>
          <cell r="DK25">
            <v>1011.3927870112001</v>
          </cell>
          <cell r="DL25">
            <v>1112.53206571232</v>
          </cell>
          <cell r="DM25">
            <v>1213.67134441344</v>
          </cell>
          <cell r="DN25">
            <v>1314.81062311456</v>
          </cell>
          <cell r="DO25">
            <v>1415.9499018156801</v>
          </cell>
          <cell r="DP25">
            <v>1517.0891805168001</v>
          </cell>
          <cell r="DQ25">
            <v>1618.2284592179201</v>
          </cell>
          <cell r="DR25">
            <v>1719.3677379190401</v>
          </cell>
          <cell r="DS25">
            <v>1820.5070166201601</v>
          </cell>
          <cell r="DT25">
            <v>1921.6462953212801</v>
          </cell>
          <cell r="DU25">
            <v>2022.7855740224002</v>
          </cell>
          <cell r="DV25">
            <v>2121.9020671494977</v>
          </cell>
          <cell r="DW25">
            <v>2221.0185602765955</v>
          </cell>
          <cell r="DX25">
            <v>2320.1350534036933</v>
          </cell>
          <cell r="DY25">
            <v>2419.2515465307911</v>
          </cell>
          <cell r="DZ25">
            <v>2518.3680396578889</v>
          </cell>
          <cell r="EA25">
            <v>2617.4845327849866</v>
          </cell>
          <cell r="EB25">
            <v>2716.6010259120844</v>
          </cell>
          <cell r="EC25">
            <v>2813.6947334651595</v>
          </cell>
          <cell r="ED25">
            <v>2910.7884410182346</v>
          </cell>
          <cell r="EE25">
            <v>3007.8821485713097</v>
          </cell>
          <cell r="EF25">
            <v>3104.9758561243848</v>
          </cell>
          <cell r="EG25">
            <v>3202.0695636774599</v>
          </cell>
          <cell r="EH25">
            <v>3299.163271230535</v>
          </cell>
          <cell r="EI25">
            <v>3396.2569787836101</v>
          </cell>
          <cell r="EJ25">
            <v>3491.3279007626629</v>
          </cell>
          <cell r="EK25">
            <v>3586.3988227417158</v>
          </cell>
          <cell r="EL25">
            <v>3681.4697447207686</v>
          </cell>
          <cell r="EM25">
            <v>3776.5406666998215</v>
          </cell>
          <cell r="EN25">
            <v>3871.6115886788743</v>
          </cell>
          <cell r="EO25">
            <v>3966.6825106579272</v>
          </cell>
          <cell r="EP25">
            <v>4061.7534326369801</v>
          </cell>
          <cell r="EQ25">
            <v>4154.8015690420107</v>
          </cell>
          <cell r="ER25">
            <v>4247.8497054470408</v>
          </cell>
          <cell r="ES25">
            <v>4340.897841852071</v>
          </cell>
          <cell r="ET25">
            <v>4433.9459782571012</v>
          </cell>
          <cell r="EU25">
            <v>4526.9941146621313</v>
          </cell>
          <cell r="EV25">
            <v>4620.0422510671615</v>
          </cell>
          <cell r="EW25">
            <v>4713.0903874721917</v>
          </cell>
          <cell r="EX25">
            <v>4804.1157383031996</v>
          </cell>
          <cell r="EY25">
            <v>4895.1410891342075</v>
          </cell>
          <cell r="EZ25">
            <v>4986.1664399652154</v>
          </cell>
          <cell r="FA25">
            <v>5077.1917907962234</v>
          </cell>
          <cell r="FB25">
            <v>5168.2171416272313</v>
          </cell>
          <cell r="FC25">
            <v>5259.2424924582392</v>
          </cell>
          <cell r="FD25">
            <v>5350.2678432892471</v>
          </cell>
          <cell r="FE25">
            <v>5439.2704085462328</v>
          </cell>
          <cell r="FF25">
            <v>5528.2729738032185</v>
          </cell>
          <cell r="FG25">
            <v>5617.2755390602042</v>
          </cell>
          <cell r="FH25">
            <v>5706.2781043171899</v>
          </cell>
          <cell r="FI25">
            <v>5795.2806695741756</v>
          </cell>
          <cell r="FJ25">
            <v>5884.2832348311613</v>
          </cell>
          <cell r="FK25">
            <v>5973.285800088147</v>
          </cell>
          <cell r="FL25">
            <v>6060.2655797711104</v>
          </cell>
          <cell r="FM25">
            <v>6147.2453594540739</v>
          </cell>
          <cell r="FN25">
            <v>6234.2251391370373</v>
          </cell>
          <cell r="FO25">
            <v>6321.2049188200008</v>
          </cell>
          <cell r="FP25">
            <v>6408.1846985029642</v>
          </cell>
          <cell r="FQ25">
            <v>6495.1644781859277</v>
          </cell>
          <cell r="FR25">
            <v>6582.1442578688911</v>
          </cell>
          <cell r="FS25">
            <v>6667.1012519778324</v>
          </cell>
          <cell r="FT25">
            <v>6752.0582460867736</v>
          </cell>
          <cell r="FU25">
            <v>6837.0152401957148</v>
          </cell>
          <cell r="FV25">
            <v>6921.972234304656</v>
          </cell>
          <cell r="FW25">
            <v>7006.9292284135972</v>
          </cell>
          <cell r="FX25">
            <v>7091.8862225225384</v>
          </cell>
          <cell r="FY25">
            <v>7176.8432166314797</v>
          </cell>
          <cell r="FZ25">
            <v>7259.7774251663977</v>
          </cell>
          <cell r="GA25">
            <v>7342.7116337013158</v>
          </cell>
          <cell r="GB25">
            <v>7425.6458422362339</v>
          </cell>
          <cell r="GC25">
            <v>7508.5800507711519</v>
          </cell>
          <cell r="GD25">
            <v>7591.51425930607</v>
          </cell>
          <cell r="GE25">
            <v>7674.4484678409881</v>
          </cell>
          <cell r="GF25">
            <v>7757.3826763759062</v>
          </cell>
          <cell r="GG25">
            <v>7838.294099336802</v>
          </cell>
          <cell r="GH25">
            <v>7919.2055222976978</v>
          </cell>
          <cell r="GI25">
            <v>8000.1169452585937</v>
          </cell>
          <cell r="GJ25">
            <v>8081.0283682194895</v>
          </cell>
          <cell r="GK25">
            <v>8161.9397911803853</v>
          </cell>
          <cell r="GL25">
            <v>8242.8512141412812</v>
          </cell>
          <cell r="GM25">
            <v>8323.7626371021779</v>
          </cell>
          <cell r="GN25">
            <v>8402.6512744890515</v>
          </cell>
          <cell r="GO25">
            <v>8481.5399118759251</v>
          </cell>
          <cell r="GP25">
            <v>8560.4285492627987</v>
          </cell>
          <cell r="GQ25">
            <v>8639.3171866496723</v>
          </cell>
          <cell r="GR25">
            <v>8718.2058240365459</v>
          </cell>
          <cell r="GS25">
            <v>8797.0944614234195</v>
          </cell>
          <cell r="GT25">
            <v>8875.9830988102931</v>
          </cell>
          <cell r="GU25">
            <v>8952.8489506231435</v>
          </cell>
          <cell r="GV25">
            <v>9029.714802435994</v>
          </cell>
          <cell r="GW25">
            <v>9106.5806542488444</v>
          </cell>
        </row>
        <row r="26">
          <cell r="B26" t="str">
            <v>TH</v>
          </cell>
          <cell r="C26">
            <v>1.1599999999999999</v>
          </cell>
          <cell r="D26">
            <v>70.252433109759991</v>
          </cell>
          <cell r="E26">
            <v>70.252433109759991</v>
          </cell>
          <cell r="F26">
            <v>70.252433109759991</v>
          </cell>
          <cell r="G26">
            <v>70.252433109759991</v>
          </cell>
          <cell r="H26">
            <v>70.252433109759991</v>
          </cell>
          <cell r="I26">
            <v>70.252433109759991</v>
          </cell>
          <cell r="J26">
            <v>70.252433109759991</v>
          </cell>
          <cell r="K26">
            <v>70.252433109759991</v>
          </cell>
          <cell r="L26">
            <v>70.252433109759991</v>
          </cell>
          <cell r="M26">
            <v>70.252433109759991</v>
          </cell>
          <cell r="N26">
            <v>70.252433109759991</v>
          </cell>
          <cell r="O26">
            <v>70.252433109759991</v>
          </cell>
          <cell r="P26">
            <v>70.252433109759991</v>
          </cell>
          <cell r="Q26">
            <v>70.252433109759991</v>
          </cell>
          <cell r="R26">
            <v>70.252433109759991</v>
          </cell>
          <cell r="S26">
            <v>70.252433109759991</v>
          </cell>
          <cell r="T26">
            <v>70.252433109759991</v>
          </cell>
          <cell r="U26">
            <v>70.252433109759991</v>
          </cell>
          <cell r="V26">
            <v>70.252433109759991</v>
          </cell>
          <cell r="W26">
            <v>70.252433109759991</v>
          </cell>
          <cell r="X26">
            <v>68.847384447564792</v>
          </cell>
          <cell r="Y26">
            <v>68.847384447564792</v>
          </cell>
          <cell r="Z26">
            <v>68.847384447564792</v>
          </cell>
          <cell r="AA26">
            <v>68.847384447564792</v>
          </cell>
          <cell r="AB26">
            <v>68.847384447564792</v>
          </cell>
          <cell r="AC26">
            <v>68.847384447564792</v>
          </cell>
          <cell r="AD26">
            <v>68.847384447564792</v>
          </cell>
          <cell r="AE26">
            <v>67.442335785369593</v>
          </cell>
          <cell r="AF26">
            <v>67.442335785369593</v>
          </cell>
          <cell r="AG26">
            <v>67.442335785369593</v>
          </cell>
          <cell r="AH26">
            <v>67.442335785369593</v>
          </cell>
          <cell r="AI26">
            <v>67.442335785369593</v>
          </cell>
          <cell r="AJ26">
            <v>67.442335785369593</v>
          </cell>
          <cell r="AK26">
            <v>67.442335785369593</v>
          </cell>
          <cell r="AL26">
            <v>66.037287123174394</v>
          </cell>
          <cell r="AM26">
            <v>66.037287123174394</v>
          </cell>
          <cell r="AN26">
            <v>66.037287123174394</v>
          </cell>
          <cell r="AO26">
            <v>66.037287123174394</v>
          </cell>
          <cell r="AP26">
            <v>66.037287123174394</v>
          </cell>
          <cell r="AQ26">
            <v>66.037287123174394</v>
          </cell>
          <cell r="AR26">
            <v>66.037287123174394</v>
          </cell>
          <cell r="AS26">
            <v>64.632238460979195</v>
          </cell>
          <cell r="AT26">
            <v>64.632238460979195</v>
          </cell>
          <cell r="AU26">
            <v>64.632238460979195</v>
          </cell>
          <cell r="AV26">
            <v>64.632238460979195</v>
          </cell>
          <cell r="AW26">
            <v>64.632238460979195</v>
          </cell>
          <cell r="AX26">
            <v>64.632238460979195</v>
          </cell>
          <cell r="AY26">
            <v>64.632238460979195</v>
          </cell>
          <cell r="AZ26">
            <v>63.227189798783996</v>
          </cell>
          <cell r="BA26">
            <v>63.227189798783996</v>
          </cell>
          <cell r="BB26">
            <v>63.227189798783996</v>
          </cell>
          <cell r="BC26">
            <v>63.227189798783996</v>
          </cell>
          <cell r="BD26">
            <v>63.227189798783996</v>
          </cell>
          <cell r="BE26">
            <v>63.227189798783996</v>
          </cell>
          <cell r="BF26">
            <v>63.227189798783996</v>
          </cell>
          <cell r="BG26">
            <v>61.82214113658879</v>
          </cell>
          <cell r="BH26">
            <v>61.82214113658879</v>
          </cell>
          <cell r="BI26">
            <v>61.82214113658879</v>
          </cell>
          <cell r="BJ26">
            <v>61.82214113658879</v>
          </cell>
          <cell r="BK26">
            <v>61.82214113658879</v>
          </cell>
          <cell r="BL26">
            <v>61.82214113658879</v>
          </cell>
          <cell r="BM26">
            <v>61.82214113658879</v>
          </cell>
          <cell r="BN26">
            <v>60.417092474393598</v>
          </cell>
          <cell r="BO26">
            <v>60.417092474393598</v>
          </cell>
          <cell r="BP26">
            <v>60.417092474393598</v>
          </cell>
          <cell r="BQ26">
            <v>60.417092474393598</v>
          </cell>
          <cell r="BR26">
            <v>60.417092474393598</v>
          </cell>
          <cell r="BS26">
            <v>60.417092474393598</v>
          </cell>
          <cell r="BT26">
            <v>60.417092474393598</v>
          </cell>
          <cell r="BU26">
            <v>59.012043812198392</v>
          </cell>
          <cell r="BV26">
            <v>59.012043812198392</v>
          </cell>
          <cell r="BW26">
            <v>59.012043812198392</v>
          </cell>
          <cell r="BX26">
            <v>59.012043812198392</v>
          </cell>
          <cell r="BY26">
            <v>59.012043812198392</v>
          </cell>
          <cell r="BZ26">
            <v>59.012043812198392</v>
          </cell>
          <cell r="CA26">
            <v>59.012043812198392</v>
          </cell>
          <cell r="CB26">
            <v>57.606995150003186</v>
          </cell>
          <cell r="CC26">
            <v>57.606995150003186</v>
          </cell>
          <cell r="CD26">
            <v>57.606995150003186</v>
          </cell>
          <cell r="CE26">
            <v>57.606995150003186</v>
          </cell>
          <cell r="CF26">
            <v>57.606995150003186</v>
          </cell>
          <cell r="CG26">
            <v>57.606995150003186</v>
          </cell>
          <cell r="CH26">
            <v>57.606995150003186</v>
          </cell>
          <cell r="CI26">
            <v>56.201946487807987</v>
          </cell>
          <cell r="CJ26">
            <v>56.201946487807987</v>
          </cell>
          <cell r="CK26">
            <v>56.201946487807987</v>
          </cell>
          <cell r="CL26">
            <v>56.201946487807987</v>
          </cell>
          <cell r="CM26">
            <v>56.201946487807987</v>
          </cell>
          <cell r="CN26">
            <v>56.201946487807987</v>
          </cell>
          <cell r="CO26">
            <v>56.201946487807987</v>
          </cell>
          <cell r="CP26">
            <v>54.796897825612795</v>
          </cell>
          <cell r="CQ26">
            <v>54.796897825612795</v>
          </cell>
          <cell r="CR26">
            <v>54.796897825612795</v>
          </cell>
          <cell r="CS26">
            <v>54.796897825612795</v>
          </cell>
          <cell r="CT26">
            <v>54.796897825612795</v>
          </cell>
          <cell r="CU26">
            <v>54.796897825612795</v>
          </cell>
          <cell r="CV26">
            <v>54.796897825612795</v>
          </cell>
          <cell r="CW26">
            <v>53.391849163417596</v>
          </cell>
          <cell r="CX26">
            <v>53.391849163417596</v>
          </cell>
          <cell r="CY26">
            <v>53.391849163417596</v>
          </cell>
          <cell r="DA26" t="str">
            <v>TH</v>
          </cell>
          <cell r="DB26">
            <v>70.252433109759991</v>
          </cell>
          <cell r="DC26">
            <v>140.50486621951998</v>
          </cell>
          <cell r="DD26">
            <v>210.75729932927999</v>
          </cell>
          <cell r="DE26">
            <v>281.00973243903996</v>
          </cell>
          <cell r="DF26">
            <v>351.26216554879994</v>
          </cell>
          <cell r="DG26">
            <v>421.51459865855992</v>
          </cell>
          <cell r="DH26">
            <v>491.7670317683199</v>
          </cell>
          <cell r="DI26">
            <v>562.01946487807993</v>
          </cell>
          <cell r="DJ26">
            <v>632.27189798783991</v>
          </cell>
          <cell r="DK26">
            <v>702.52433109759988</v>
          </cell>
          <cell r="DL26">
            <v>772.77676420735986</v>
          </cell>
          <cell r="DM26">
            <v>843.02919731711984</v>
          </cell>
          <cell r="DN26">
            <v>913.28163042687981</v>
          </cell>
          <cell r="DO26">
            <v>983.53406353663979</v>
          </cell>
          <cell r="DP26">
            <v>1053.7864966463999</v>
          </cell>
          <cell r="DQ26">
            <v>1124.0389297561599</v>
          </cell>
          <cell r="DR26">
            <v>1194.2913628659198</v>
          </cell>
          <cell r="DS26">
            <v>1264.5437959756798</v>
          </cell>
          <cell r="DT26">
            <v>1334.7962290854398</v>
          </cell>
          <cell r="DU26">
            <v>1405.0486621951998</v>
          </cell>
          <cell r="DV26">
            <v>1473.8960466427645</v>
          </cell>
          <cell r="DW26">
            <v>1542.7434310903293</v>
          </cell>
          <cell r="DX26">
            <v>1611.5908155378941</v>
          </cell>
          <cell r="DY26">
            <v>1680.4381999854588</v>
          </cell>
          <cell r="DZ26">
            <v>1749.2855844330236</v>
          </cell>
          <cell r="EA26">
            <v>1818.1329688805884</v>
          </cell>
          <cell r="EB26">
            <v>1886.9803533281531</v>
          </cell>
          <cell r="EC26">
            <v>1954.4226891135227</v>
          </cell>
          <cell r="ED26">
            <v>2021.8650248988922</v>
          </cell>
          <cell r="EE26">
            <v>2089.3073606842618</v>
          </cell>
          <cell r="EF26">
            <v>2156.7496964696315</v>
          </cell>
          <cell r="EG26">
            <v>2224.1920322550013</v>
          </cell>
          <cell r="EH26">
            <v>2291.6343680403711</v>
          </cell>
          <cell r="EI26">
            <v>2359.0767038257409</v>
          </cell>
          <cell r="EJ26">
            <v>2425.1139909489152</v>
          </cell>
          <cell r="EK26">
            <v>2491.1512780720896</v>
          </cell>
          <cell r="EL26">
            <v>2557.1885651952639</v>
          </cell>
          <cell r="EM26">
            <v>2623.2258523184382</v>
          </cell>
          <cell r="EN26">
            <v>2689.2631394416126</v>
          </cell>
          <cell r="EO26">
            <v>2755.3004265647869</v>
          </cell>
          <cell r="EP26">
            <v>2821.3377136879612</v>
          </cell>
          <cell r="EQ26">
            <v>2885.9699521489406</v>
          </cell>
          <cell r="ER26">
            <v>2950.6021906099199</v>
          </cell>
          <cell r="ES26">
            <v>3015.2344290708993</v>
          </cell>
          <cell r="ET26">
            <v>3079.8666675318786</v>
          </cell>
          <cell r="EU26">
            <v>3144.498905992858</v>
          </cell>
          <cell r="EV26">
            <v>3209.1311444538374</v>
          </cell>
          <cell r="EW26">
            <v>3273.7633829148167</v>
          </cell>
          <cell r="EX26">
            <v>3336.9905727136006</v>
          </cell>
          <cell r="EY26">
            <v>3400.2177625123845</v>
          </cell>
          <cell r="EZ26">
            <v>3463.4449523111684</v>
          </cell>
          <cell r="FA26">
            <v>3526.6721421099523</v>
          </cell>
          <cell r="FB26">
            <v>3589.8993319087363</v>
          </cell>
          <cell r="FC26">
            <v>3653.1265217075202</v>
          </cell>
          <cell r="FD26">
            <v>3716.3537115063041</v>
          </cell>
          <cell r="FE26">
            <v>3778.175852642893</v>
          </cell>
          <cell r="FF26">
            <v>3839.9979937794819</v>
          </cell>
          <cell r="FG26">
            <v>3901.8201349160709</v>
          </cell>
          <cell r="FH26">
            <v>3963.6422760526598</v>
          </cell>
          <cell r="FI26">
            <v>4025.4644171892487</v>
          </cell>
          <cell r="FJ26">
            <v>4087.2865583258376</v>
          </cell>
          <cell r="FK26">
            <v>4149.1086994624266</v>
          </cell>
          <cell r="FL26">
            <v>4209.5257919368205</v>
          </cell>
          <cell r="FM26">
            <v>4269.9428844112144</v>
          </cell>
          <cell r="FN26">
            <v>4330.3599768856084</v>
          </cell>
          <cell r="FO26">
            <v>4390.7770693600023</v>
          </cell>
          <cell r="FP26">
            <v>4451.1941618343963</v>
          </cell>
          <cell r="FQ26">
            <v>4511.6112543087902</v>
          </cell>
          <cell r="FR26">
            <v>4572.0283467831841</v>
          </cell>
          <cell r="FS26">
            <v>4631.0403905953826</v>
          </cell>
          <cell r="FT26">
            <v>4690.0524344075811</v>
          </cell>
          <cell r="FU26">
            <v>4749.0644782197796</v>
          </cell>
          <cell r="FV26">
            <v>4808.0765220319781</v>
          </cell>
          <cell r="FW26">
            <v>4867.0885658441766</v>
          </cell>
          <cell r="FX26">
            <v>4926.1006096563751</v>
          </cell>
          <cell r="FY26">
            <v>4985.1126534685736</v>
          </cell>
          <cell r="FZ26">
            <v>5042.7196486185767</v>
          </cell>
          <cell r="GA26">
            <v>5100.3266437685797</v>
          </cell>
          <cell r="GB26">
            <v>5157.9336389185828</v>
          </cell>
          <cell r="GC26">
            <v>5215.5406340685859</v>
          </cell>
          <cell r="GD26">
            <v>5273.1476292185889</v>
          </cell>
          <cell r="GE26">
            <v>5330.754624368592</v>
          </cell>
          <cell r="GF26">
            <v>5388.361619518595</v>
          </cell>
          <cell r="GG26">
            <v>5444.5635660064027</v>
          </cell>
          <cell r="GH26">
            <v>5500.7655124942103</v>
          </cell>
          <cell r="GI26">
            <v>5556.9674589820179</v>
          </cell>
          <cell r="GJ26">
            <v>5613.1694054698255</v>
          </cell>
          <cell r="GK26">
            <v>5669.3713519576331</v>
          </cell>
          <cell r="GL26">
            <v>5725.5732984454407</v>
          </cell>
          <cell r="GM26">
            <v>5781.7752449332484</v>
          </cell>
          <cell r="GN26">
            <v>5836.5721427588614</v>
          </cell>
          <cell r="GO26">
            <v>5891.3690405844745</v>
          </cell>
          <cell r="GP26">
            <v>5946.1659384100876</v>
          </cell>
          <cell r="GQ26">
            <v>6000.9628362357007</v>
          </cell>
          <cell r="GR26">
            <v>6055.7597340613138</v>
          </cell>
          <cell r="GS26">
            <v>6110.5566318869269</v>
          </cell>
          <cell r="GT26">
            <v>6165.35352971254</v>
          </cell>
          <cell r="GU26">
            <v>6218.7453788759576</v>
          </cell>
          <cell r="GV26">
            <v>6272.1372280393753</v>
          </cell>
          <cell r="GW26">
            <v>6325.5290772027929</v>
          </cell>
        </row>
        <row r="27">
          <cell r="B27" t="str">
            <v>TI</v>
          </cell>
          <cell r="C27">
            <v>1.1299999999999999</v>
          </cell>
          <cell r="D27">
            <v>68.435559839679996</v>
          </cell>
          <cell r="E27">
            <v>68.435559839679996</v>
          </cell>
          <cell r="F27">
            <v>68.435559839679996</v>
          </cell>
          <cell r="G27">
            <v>68.435559839679996</v>
          </cell>
          <cell r="H27">
            <v>68.435559839679996</v>
          </cell>
          <cell r="I27">
            <v>68.435559839679996</v>
          </cell>
          <cell r="J27">
            <v>68.435559839679996</v>
          </cell>
          <cell r="K27">
            <v>68.435559839679996</v>
          </cell>
          <cell r="L27">
            <v>68.435559839679996</v>
          </cell>
          <cell r="M27">
            <v>68.435559839679996</v>
          </cell>
          <cell r="N27">
            <v>68.435559839679996</v>
          </cell>
          <cell r="O27">
            <v>68.435559839679996</v>
          </cell>
          <cell r="P27">
            <v>68.435559839679996</v>
          </cell>
          <cell r="Q27">
            <v>68.435559839679996</v>
          </cell>
          <cell r="R27">
            <v>68.435559839679996</v>
          </cell>
          <cell r="S27">
            <v>68.435559839679996</v>
          </cell>
          <cell r="T27">
            <v>68.435559839679996</v>
          </cell>
          <cell r="U27">
            <v>68.435559839679996</v>
          </cell>
          <cell r="V27">
            <v>68.435559839679996</v>
          </cell>
          <cell r="W27">
            <v>68.435559839679996</v>
          </cell>
          <cell r="X27">
            <v>67.066848642886384</v>
          </cell>
          <cell r="Y27">
            <v>67.066848642886384</v>
          </cell>
          <cell r="Z27">
            <v>67.066848642886384</v>
          </cell>
          <cell r="AA27">
            <v>67.066848642886384</v>
          </cell>
          <cell r="AB27">
            <v>67.066848642886384</v>
          </cell>
          <cell r="AC27">
            <v>67.066848642886384</v>
          </cell>
          <cell r="AD27">
            <v>67.066848642886384</v>
          </cell>
          <cell r="AE27">
            <v>65.698137446092787</v>
          </cell>
          <cell r="AF27">
            <v>65.698137446092787</v>
          </cell>
          <cell r="AG27">
            <v>65.698137446092787</v>
          </cell>
          <cell r="AH27">
            <v>65.698137446092787</v>
          </cell>
          <cell r="AI27">
            <v>65.698137446092787</v>
          </cell>
          <cell r="AJ27">
            <v>65.698137446092787</v>
          </cell>
          <cell r="AK27">
            <v>65.698137446092787</v>
          </cell>
          <cell r="AL27">
            <v>64.329426249299189</v>
          </cell>
          <cell r="AM27">
            <v>64.329426249299189</v>
          </cell>
          <cell r="AN27">
            <v>64.329426249299189</v>
          </cell>
          <cell r="AO27">
            <v>64.329426249299189</v>
          </cell>
          <cell r="AP27">
            <v>64.329426249299189</v>
          </cell>
          <cell r="AQ27">
            <v>64.329426249299189</v>
          </cell>
          <cell r="AR27">
            <v>64.329426249299189</v>
          </cell>
          <cell r="AS27">
            <v>62.960715052505591</v>
          </cell>
          <cell r="AT27">
            <v>62.960715052505591</v>
          </cell>
          <cell r="AU27">
            <v>62.960715052505591</v>
          </cell>
          <cell r="AV27">
            <v>62.960715052505591</v>
          </cell>
          <cell r="AW27">
            <v>62.960715052505591</v>
          </cell>
          <cell r="AX27">
            <v>62.960715052505591</v>
          </cell>
          <cell r="AY27">
            <v>62.960715052505591</v>
          </cell>
          <cell r="AZ27">
            <v>61.592003855711987</v>
          </cell>
          <cell r="BA27">
            <v>61.592003855711987</v>
          </cell>
          <cell r="BB27">
            <v>61.592003855711987</v>
          </cell>
          <cell r="BC27">
            <v>61.592003855711987</v>
          </cell>
          <cell r="BD27">
            <v>61.592003855711987</v>
          </cell>
          <cell r="BE27">
            <v>61.592003855711987</v>
          </cell>
          <cell r="BF27">
            <v>61.592003855711987</v>
          </cell>
          <cell r="BG27">
            <v>60.223292658918389</v>
          </cell>
          <cell r="BH27">
            <v>60.223292658918389</v>
          </cell>
          <cell r="BI27">
            <v>60.223292658918389</v>
          </cell>
          <cell r="BJ27">
            <v>60.223292658918389</v>
          </cell>
          <cell r="BK27">
            <v>60.223292658918389</v>
          </cell>
          <cell r="BL27">
            <v>60.223292658918389</v>
          </cell>
          <cell r="BM27">
            <v>60.223292658918389</v>
          </cell>
          <cell r="BN27">
            <v>58.854581462124791</v>
          </cell>
          <cell r="BO27">
            <v>58.854581462124791</v>
          </cell>
          <cell r="BP27">
            <v>58.854581462124791</v>
          </cell>
          <cell r="BQ27">
            <v>58.854581462124791</v>
          </cell>
          <cell r="BR27">
            <v>58.854581462124791</v>
          </cell>
          <cell r="BS27">
            <v>58.854581462124791</v>
          </cell>
          <cell r="BT27">
            <v>58.854581462124791</v>
          </cell>
          <cell r="BU27">
            <v>57.485870265331187</v>
          </cell>
          <cell r="BV27">
            <v>57.485870265331187</v>
          </cell>
          <cell r="BW27">
            <v>57.485870265331187</v>
          </cell>
          <cell r="BX27">
            <v>57.485870265331187</v>
          </cell>
          <cell r="BY27">
            <v>57.485870265331187</v>
          </cell>
          <cell r="BZ27">
            <v>57.485870265331187</v>
          </cell>
          <cell r="CA27">
            <v>57.485870265331187</v>
          </cell>
          <cell r="CB27">
            <v>56.117159068537589</v>
          </cell>
          <cell r="CC27">
            <v>56.117159068537589</v>
          </cell>
          <cell r="CD27">
            <v>56.117159068537589</v>
          </cell>
          <cell r="CE27">
            <v>56.117159068537589</v>
          </cell>
          <cell r="CF27">
            <v>56.117159068537589</v>
          </cell>
          <cell r="CG27">
            <v>56.117159068537589</v>
          </cell>
          <cell r="CH27">
            <v>56.117159068537589</v>
          </cell>
          <cell r="CI27">
            <v>54.748447871743991</v>
          </cell>
          <cell r="CJ27">
            <v>54.748447871743991</v>
          </cell>
          <cell r="CK27">
            <v>54.748447871743991</v>
          </cell>
          <cell r="CL27">
            <v>54.748447871743991</v>
          </cell>
          <cell r="CM27">
            <v>54.748447871743991</v>
          </cell>
          <cell r="CN27">
            <v>54.748447871743991</v>
          </cell>
          <cell r="CO27">
            <v>54.748447871743991</v>
          </cell>
          <cell r="CP27">
            <v>53.379736674950394</v>
          </cell>
          <cell r="CQ27">
            <v>53.379736674950394</v>
          </cell>
          <cell r="CR27">
            <v>53.379736674950394</v>
          </cell>
          <cell r="CS27">
            <v>53.379736674950394</v>
          </cell>
          <cell r="CT27">
            <v>53.379736674950394</v>
          </cell>
          <cell r="CU27">
            <v>53.379736674950394</v>
          </cell>
          <cell r="CV27">
            <v>53.379736674950394</v>
          </cell>
          <cell r="CW27">
            <v>52.011025478156789</v>
          </cell>
          <cell r="CX27">
            <v>52.011025478156789</v>
          </cell>
          <cell r="CY27">
            <v>52.011025478156789</v>
          </cell>
          <cell r="DA27" t="str">
            <v>TI</v>
          </cell>
          <cell r="DB27">
            <v>68.435559839679996</v>
          </cell>
          <cell r="DC27">
            <v>136.87111967935999</v>
          </cell>
          <cell r="DD27">
            <v>205.30667951903999</v>
          </cell>
          <cell r="DE27">
            <v>273.74223935871998</v>
          </cell>
          <cell r="DF27">
            <v>342.17779919839995</v>
          </cell>
          <cell r="DG27">
            <v>410.61335903807992</v>
          </cell>
          <cell r="DH27">
            <v>479.04891887775989</v>
          </cell>
          <cell r="DI27">
            <v>547.48447871743986</v>
          </cell>
          <cell r="DJ27">
            <v>615.92003855711982</v>
          </cell>
          <cell r="DK27">
            <v>684.35559839679979</v>
          </cell>
          <cell r="DL27">
            <v>752.79115823647976</v>
          </cell>
          <cell r="DM27">
            <v>821.22671807615973</v>
          </cell>
          <cell r="DN27">
            <v>889.6622779158397</v>
          </cell>
          <cell r="DO27">
            <v>958.09783775551966</v>
          </cell>
          <cell r="DP27">
            <v>1026.5333975951996</v>
          </cell>
          <cell r="DQ27">
            <v>1094.9689574348797</v>
          </cell>
          <cell r="DR27">
            <v>1163.4045172745598</v>
          </cell>
          <cell r="DS27">
            <v>1231.8400771142399</v>
          </cell>
          <cell r="DT27">
            <v>1300.27563695392</v>
          </cell>
          <cell r="DU27">
            <v>1368.7111967936</v>
          </cell>
          <cell r="DV27">
            <v>1435.7780454364865</v>
          </cell>
          <cell r="DW27">
            <v>1502.8448940793728</v>
          </cell>
          <cell r="DX27">
            <v>1569.9117427222591</v>
          </cell>
          <cell r="DY27">
            <v>1636.9785913651453</v>
          </cell>
          <cell r="DZ27">
            <v>1704.0454400080316</v>
          </cell>
          <cell r="EA27">
            <v>1771.1122886509179</v>
          </cell>
          <cell r="EB27">
            <v>1838.1791372938042</v>
          </cell>
          <cell r="EC27">
            <v>1903.8772747398968</v>
          </cell>
          <cell r="ED27">
            <v>1969.5754121859895</v>
          </cell>
          <cell r="EE27">
            <v>2035.2735496320822</v>
          </cell>
          <cell r="EF27">
            <v>2100.9716870781749</v>
          </cell>
          <cell r="EG27">
            <v>2166.6698245242678</v>
          </cell>
          <cell r="EH27">
            <v>2232.3679619703607</v>
          </cell>
          <cell r="EI27">
            <v>2298.0660994164537</v>
          </cell>
          <cell r="EJ27">
            <v>2362.3955256657528</v>
          </cell>
          <cell r="EK27">
            <v>2426.7249519150519</v>
          </cell>
          <cell r="EL27">
            <v>2491.054378164351</v>
          </cell>
          <cell r="EM27">
            <v>2555.3838044136501</v>
          </cell>
          <cell r="EN27">
            <v>2619.7132306629492</v>
          </cell>
          <cell r="EO27">
            <v>2684.0426569122483</v>
          </cell>
          <cell r="EP27">
            <v>2748.3720831615474</v>
          </cell>
          <cell r="EQ27">
            <v>2811.3327982140531</v>
          </cell>
          <cell r="ER27">
            <v>2874.2935132665589</v>
          </cell>
          <cell r="ES27">
            <v>2937.2542283190646</v>
          </cell>
          <cell r="ET27">
            <v>3000.2149433715704</v>
          </cell>
          <cell r="EU27">
            <v>3063.1756584240761</v>
          </cell>
          <cell r="EV27">
            <v>3126.1363734765819</v>
          </cell>
          <cell r="EW27">
            <v>3189.0970885290876</v>
          </cell>
          <cell r="EX27">
            <v>3250.6890923847996</v>
          </cell>
          <cell r="EY27">
            <v>3312.2810962405115</v>
          </cell>
          <cell r="EZ27">
            <v>3373.8731000962234</v>
          </cell>
          <cell r="FA27">
            <v>3435.4651039519354</v>
          </cell>
          <cell r="FB27">
            <v>3497.0571078076473</v>
          </cell>
          <cell r="FC27">
            <v>3558.6491116633592</v>
          </cell>
          <cell r="FD27">
            <v>3620.2411155190712</v>
          </cell>
          <cell r="FE27">
            <v>3680.4644081779898</v>
          </cell>
          <cell r="FF27">
            <v>3740.6877008369083</v>
          </cell>
          <cell r="FG27">
            <v>3800.9109934958269</v>
          </cell>
          <cell r="FH27">
            <v>3861.1342861547455</v>
          </cell>
          <cell r="FI27">
            <v>3921.3575788136641</v>
          </cell>
          <cell r="FJ27">
            <v>3981.5808714725827</v>
          </cell>
          <cell r="FK27">
            <v>4041.8041641315012</v>
          </cell>
          <cell r="FL27">
            <v>4100.658745593626</v>
          </cell>
          <cell r="FM27">
            <v>4159.5133270557508</v>
          </cell>
          <cell r="FN27">
            <v>4218.3679085178755</v>
          </cell>
          <cell r="FO27">
            <v>4277.2224899800003</v>
          </cell>
          <cell r="FP27">
            <v>4336.0770714421251</v>
          </cell>
          <cell r="FQ27">
            <v>4394.9316529042499</v>
          </cell>
          <cell r="FR27">
            <v>4453.7862343663746</v>
          </cell>
          <cell r="FS27">
            <v>4511.2721046317056</v>
          </cell>
          <cell r="FT27">
            <v>4568.7579748970365</v>
          </cell>
          <cell r="FU27">
            <v>4626.2438451623675</v>
          </cell>
          <cell r="FV27">
            <v>4683.7297154276985</v>
          </cell>
          <cell r="FW27">
            <v>4741.2155856930294</v>
          </cell>
          <cell r="FX27">
            <v>4798.7014559583604</v>
          </cell>
          <cell r="FY27">
            <v>4856.1873262236913</v>
          </cell>
          <cell r="FZ27">
            <v>4912.3044852922285</v>
          </cell>
          <cell r="GA27">
            <v>4968.4216443607656</v>
          </cell>
          <cell r="GB27">
            <v>5024.5388034293028</v>
          </cell>
          <cell r="GC27">
            <v>5080.6559624978399</v>
          </cell>
          <cell r="GD27">
            <v>5136.7731215663771</v>
          </cell>
          <cell r="GE27">
            <v>5192.8902806349142</v>
          </cell>
          <cell r="GF27">
            <v>5249.0074397034514</v>
          </cell>
          <cell r="GG27">
            <v>5303.7558875751956</v>
          </cell>
          <cell r="GH27">
            <v>5358.5043354469399</v>
          </cell>
          <cell r="GI27">
            <v>5413.2527833186841</v>
          </cell>
          <cell r="GJ27">
            <v>5468.0012311904284</v>
          </cell>
          <cell r="GK27">
            <v>5522.7496790621726</v>
          </cell>
          <cell r="GL27">
            <v>5577.4981269339169</v>
          </cell>
          <cell r="GM27">
            <v>5632.2465748056611</v>
          </cell>
          <cell r="GN27">
            <v>5685.6263114806115</v>
          </cell>
          <cell r="GO27">
            <v>5739.006048155562</v>
          </cell>
          <cell r="GP27">
            <v>5792.3857848305124</v>
          </cell>
          <cell r="GQ27">
            <v>5845.7655215054629</v>
          </cell>
          <cell r="GR27">
            <v>5899.1452581804133</v>
          </cell>
          <cell r="GS27">
            <v>5952.5249948553637</v>
          </cell>
          <cell r="GT27">
            <v>6005.9047315303142</v>
          </cell>
          <cell r="GU27">
            <v>6057.9157570084708</v>
          </cell>
          <cell r="GV27">
            <v>6109.9267824866274</v>
          </cell>
          <cell r="GW27">
            <v>6161.937807964784</v>
          </cell>
        </row>
        <row r="28">
          <cell r="B28" t="str">
            <v>TJ</v>
          </cell>
          <cell r="C28">
            <v>1.42</v>
          </cell>
          <cell r="D28">
            <v>85.99866811711999</v>
          </cell>
          <cell r="E28">
            <v>85.99866811711999</v>
          </cell>
          <cell r="F28">
            <v>85.99866811711999</v>
          </cell>
          <cell r="G28">
            <v>85.99866811711999</v>
          </cell>
          <cell r="H28">
            <v>85.99866811711999</v>
          </cell>
          <cell r="I28">
            <v>85.99866811711999</v>
          </cell>
          <cell r="J28">
            <v>85.99866811711999</v>
          </cell>
          <cell r="K28">
            <v>85.99866811711999</v>
          </cell>
          <cell r="L28">
            <v>85.99866811711999</v>
          </cell>
          <cell r="M28">
            <v>85.99866811711999</v>
          </cell>
          <cell r="N28">
            <v>85.99866811711999</v>
          </cell>
          <cell r="O28">
            <v>85.99866811711999</v>
          </cell>
          <cell r="P28">
            <v>85.99866811711999</v>
          </cell>
          <cell r="Q28">
            <v>85.99866811711999</v>
          </cell>
          <cell r="R28">
            <v>85.99866811711999</v>
          </cell>
          <cell r="S28">
            <v>85.99866811711999</v>
          </cell>
          <cell r="T28">
            <v>85.99866811711999</v>
          </cell>
          <cell r="U28">
            <v>85.99866811711999</v>
          </cell>
          <cell r="V28">
            <v>85.99866811711999</v>
          </cell>
          <cell r="W28">
            <v>85.99866811711999</v>
          </cell>
          <cell r="X28">
            <v>84.278694754777575</v>
          </cell>
          <cell r="Y28">
            <v>84.278694754777575</v>
          </cell>
          <cell r="Z28">
            <v>84.278694754777575</v>
          </cell>
          <cell r="AA28">
            <v>84.278694754777575</v>
          </cell>
          <cell r="AB28">
            <v>84.278694754777575</v>
          </cell>
          <cell r="AC28">
            <v>84.278694754777575</v>
          </cell>
          <cell r="AD28">
            <v>84.278694754777575</v>
          </cell>
          <cell r="AE28">
            <v>82.558721392435189</v>
          </cell>
          <cell r="AF28">
            <v>82.558721392435189</v>
          </cell>
          <cell r="AG28">
            <v>82.558721392435189</v>
          </cell>
          <cell r="AH28">
            <v>82.558721392435189</v>
          </cell>
          <cell r="AI28">
            <v>82.558721392435189</v>
          </cell>
          <cell r="AJ28">
            <v>82.558721392435189</v>
          </cell>
          <cell r="AK28">
            <v>82.558721392435189</v>
          </cell>
          <cell r="AL28">
            <v>80.838748030092773</v>
          </cell>
          <cell r="AM28">
            <v>80.838748030092773</v>
          </cell>
          <cell r="AN28">
            <v>80.838748030092773</v>
          </cell>
          <cell r="AO28">
            <v>80.838748030092773</v>
          </cell>
          <cell r="AP28">
            <v>80.838748030092773</v>
          </cell>
          <cell r="AQ28">
            <v>80.838748030092773</v>
          </cell>
          <cell r="AR28">
            <v>80.838748030092773</v>
          </cell>
          <cell r="AS28">
            <v>79.118774667750401</v>
          </cell>
          <cell r="AT28">
            <v>79.118774667750401</v>
          </cell>
          <cell r="AU28">
            <v>79.118774667750401</v>
          </cell>
          <cell r="AV28">
            <v>79.118774667750401</v>
          </cell>
          <cell r="AW28">
            <v>79.118774667750401</v>
          </cell>
          <cell r="AX28">
            <v>79.118774667750401</v>
          </cell>
          <cell r="AY28">
            <v>79.118774667750401</v>
          </cell>
          <cell r="AZ28">
            <v>77.398801305408</v>
          </cell>
          <cell r="BA28">
            <v>77.398801305408</v>
          </cell>
          <cell r="BB28">
            <v>77.398801305408</v>
          </cell>
          <cell r="BC28">
            <v>77.398801305408</v>
          </cell>
          <cell r="BD28">
            <v>77.398801305408</v>
          </cell>
          <cell r="BE28">
            <v>77.398801305408</v>
          </cell>
          <cell r="BF28">
            <v>77.398801305408</v>
          </cell>
          <cell r="BG28">
            <v>75.678827943065599</v>
          </cell>
          <cell r="BH28">
            <v>75.678827943065599</v>
          </cell>
          <cell r="BI28">
            <v>75.678827943065599</v>
          </cell>
          <cell r="BJ28">
            <v>75.678827943065599</v>
          </cell>
          <cell r="BK28">
            <v>75.678827943065599</v>
          </cell>
          <cell r="BL28">
            <v>75.678827943065599</v>
          </cell>
          <cell r="BM28">
            <v>75.678827943065599</v>
          </cell>
          <cell r="BN28">
            <v>73.958854580723198</v>
          </cell>
          <cell r="BO28">
            <v>73.958854580723198</v>
          </cell>
          <cell r="BP28">
            <v>73.958854580723198</v>
          </cell>
          <cell r="BQ28">
            <v>73.958854580723198</v>
          </cell>
          <cell r="BR28">
            <v>73.958854580723198</v>
          </cell>
          <cell r="BS28">
            <v>73.958854580723198</v>
          </cell>
          <cell r="BT28">
            <v>73.958854580723198</v>
          </cell>
          <cell r="BU28">
            <v>72.238881218380797</v>
          </cell>
          <cell r="BV28">
            <v>72.238881218380797</v>
          </cell>
          <cell r="BW28">
            <v>72.238881218380797</v>
          </cell>
          <cell r="BX28">
            <v>72.238881218380797</v>
          </cell>
          <cell r="BY28">
            <v>72.238881218380797</v>
          </cell>
          <cell r="BZ28">
            <v>72.238881218380797</v>
          </cell>
          <cell r="CA28">
            <v>72.238881218380797</v>
          </cell>
          <cell r="CB28">
            <v>70.518907856038382</v>
          </cell>
          <cell r="CC28">
            <v>70.518907856038382</v>
          </cell>
          <cell r="CD28">
            <v>70.518907856038382</v>
          </cell>
          <cell r="CE28">
            <v>70.518907856038382</v>
          </cell>
          <cell r="CF28">
            <v>70.518907856038382</v>
          </cell>
          <cell r="CG28">
            <v>70.518907856038382</v>
          </cell>
          <cell r="CH28">
            <v>70.518907856038382</v>
          </cell>
          <cell r="CI28">
            <v>68.798934493695995</v>
          </cell>
          <cell r="CJ28">
            <v>68.798934493695995</v>
          </cell>
          <cell r="CK28">
            <v>68.798934493695995</v>
          </cell>
          <cell r="CL28">
            <v>68.798934493695995</v>
          </cell>
          <cell r="CM28">
            <v>68.798934493695995</v>
          </cell>
          <cell r="CN28">
            <v>68.798934493695995</v>
          </cell>
          <cell r="CO28">
            <v>68.798934493695995</v>
          </cell>
          <cell r="CP28">
            <v>67.078961131353594</v>
          </cell>
          <cell r="CQ28">
            <v>67.078961131353594</v>
          </cell>
          <cell r="CR28">
            <v>67.078961131353594</v>
          </cell>
          <cell r="CS28">
            <v>67.078961131353594</v>
          </cell>
          <cell r="CT28">
            <v>67.078961131353594</v>
          </cell>
          <cell r="CU28">
            <v>67.078961131353594</v>
          </cell>
          <cell r="CV28">
            <v>67.078961131353594</v>
          </cell>
          <cell r="CW28">
            <v>65.358987769011193</v>
          </cell>
          <cell r="CX28">
            <v>65.358987769011193</v>
          </cell>
          <cell r="CY28">
            <v>65.358987769011193</v>
          </cell>
          <cell r="DA28" t="str">
            <v>TJ</v>
          </cell>
          <cell r="DB28">
            <v>85.99866811711999</v>
          </cell>
          <cell r="DC28">
            <v>171.99733623423998</v>
          </cell>
          <cell r="DD28">
            <v>257.99600435135994</v>
          </cell>
          <cell r="DE28">
            <v>343.99467246847996</v>
          </cell>
          <cell r="DF28">
            <v>429.99334058559998</v>
          </cell>
          <cell r="DG28">
            <v>515.99200870272</v>
          </cell>
          <cell r="DH28">
            <v>601.99067681984002</v>
          </cell>
          <cell r="DI28">
            <v>687.98934493696004</v>
          </cell>
          <cell r="DJ28">
            <v>773.98801305408006</v>
          </cell>
          <cell r="DK28">
            <v>859.98668117120008</v>
          </cell>
          <cell r="DL28">
            <v>945.98534928832009</v>
          </cell>
          <cell r="DM28">
            <v>1031.98401740544</v>
          </cell>
          <cell r="DN28">
            <v>1117.9826855225599</v>
          </cell>
          <cell r="DO28">
            <v>1203.9813536396798</v>
          </cell>
          <cell r="DP28">
            <v>1289.9800217567997</v>
          </cell>
          <cell r="DQ28">
            <v>1375.9786898739196</v>
          </cell>
          <cell r="DR28">
            <v>1461.9773579910395</v>
          </cell>
          <cell r="DS28">
            <v>1547.9760261081594</v>
          </cell>
          <cell r="DT28">
            <v>1633.9746942252793</v>
          </cell>
          <cell r="DU28">
            <v>1719.9733623423992</v>
          </cell>
          <cell r="DV28">
            <v>1804.2520570971769</v>
          </cell>
          <cell r="DW28">
            <v>1888.5307518519544</v>
          </cell>
          <cell r="DX28">
            <v>1972.8094466067319</v>
          </cell>
          <cell r="DY28">
            <v>2057.0881413615093</v>
          </cell>
          <cell r="DZ28">
            <v>2141.3668361162868</v>
          </cell>
          <cell r="EA28">
            <v>2225.6455308710642</v>
          </cell>
          <cell r="EB28">
            <v>2309.9242256258417</v>
          </cell>
          <cell r="EC28">
            <v>2392.4829470182767</v>
          </cell>
          <cell r="ED28">
            <v>2475.0416684107117</v>
          </cell>
          <cell r="EE28">
            <v>2557.6003898031468</v>
          </cell>
          <cell r="EF28">
            <v>2640.1591111955818</v>
          </cell>
          <cell r="EG28">
            <v>2722.7178325880168</v>
          </cell>
          <cell r="EH28">
            <v>2805.2765539804518</v>
          </cell>
          <cell r="EI28">
            <v>2887.8352753728868</v>
          </cell>
          <cell r="EJ28">
            <v>2968.6740234029794</v>
          </cell>
          <cell r="EK28">
            <v>3049.512771433072</v>
          </cell>
          <cell r="EL28">
            <v>3130.3515194631645</v>
          </cell>
          <cell r="EM28">
            <v>3211.1902674932571</v>
          </cell>
          <cell r="EN28">
            <v>3292.0290155233497</v>
          </cell>
          <cell r="EO28">
            <v>3372.8677635534423</v>
          </cell>
          <cell r="EP28">
            <v>3453.7065115835348</v>
          </cell>
          <cell r="EQ28">
            <v>3532.8252862512854</v>
          </cell>
          <cell r="ER28">
            <v>3611.944060919036</v>
          </cell>
          <cell r="ES28">
            <v>3691.0628355867866</v>
          </cell>
          <cell r="ET28">
            <v>3770.1816102545372</v>
          </cell>
          <cell r="EU28">
            <v>3849.3003849222878</v>
          </cell>
          <cell r="EV28">
            <v>3928.4191595900384</v>
          </cell>
          <cell r="EW28">
            <v>4007.5379342577889</v>
          </cell>
          <cell r="EX28">
            <v>4084.9367355631971</v>
          </cell>
          <cell r="EY28">
            <v>4162.3355368686052</v>
          </cell>
          <cell r="EZ28">
            <v>4239.7343381740129</v>
          </cell>
          <cell r="FA28">
            <v>4317.1331394794206</v>
          </cell>
          <cell r="FB28">
            <v>4394.5319407848283</v>
          </cell>
          <cell r="FC28">
            <v>4471.930742090236</v>
          </cell>
          <cell r="FD28">
            <v>4549.3295433956437</v>
          </cell>
          <cell r="FE28">
            <v>4625.0083713387094</v>
          </cell>
          <cell r="FF28">
            <v>4700.6871992817751</v>
          </cell>
          <cell r="FG28">
            <v>4776.3660272248408</v>
          </cell>
          <cell r="FH28">
            <v>4852.0448551679065</v>
          </cell>
          <cell r="FI28">
            <v>4927.7236831109722</v>
          </cell>
          <cell r="FJ28">
            <v>5003.4025110540379</v>
          </cell>
          <cell r="FK28">
            <v>5079.0813389971036</v>
          </cell>
          <cell r="FL28">
            <v>5153.0401935778264</v>
          </cell>
          <cell r="FM28">
            <v>5226.9990481585492</v>
          </cell>
          <cell r="FN28">
            <v>5300.957902739272</v>
          </cell>
          <cell r="FO28">
            <v>5374.9167573199948</v>
          </cell>
          <cell r="FP28">
            <v>5448.8756119007176</v>
          </cell>
          <cell r="FQ28">
            <v>5522.8344664814404</v>
          </cell>
          <cell r="FR28">
            <v>5596.7933210621632</v>
          </cell>
          <cell r="FS28">
            <v>5669.032202280544</v>
          </cell>
          <cell r="FT28">
            <v>5741.2710834989248</v>
          </cell>
          <cell r="FU28">
            <v>5813.5099647173056</v>
          </cell>
          <cell r="FV28">
            <v>5885.7488459356864</v>
          </cell>
          <cell r="FW28">
            <v>5957.9877271540672</v>
          </cell>
          <cell r="FX28">
            <v>6030.226608372448</v>
          </cell>
          <cell r="FY28">
            <v>6102.4654895908288</v>
          </cell>
          <cell r="FZ28">
            <v>6172.9843974468677</v>
          </cell>
          <cell r="GA28">
            <v>6243.5033053029065</v>
          </cell>
          <cell r="GB28">
            <v>6314.0222131589453</v>
          </cell>
          <cell r="GC28">
            <v>6384.5411210149841</v>
          </cell>
          <cell r="GD28">
            <v>6455.060028871023</v>
          </cell>
          <cell r="GE28">
            <v>6525.5789367270618</v>
          </cell>
          <cell r="GF28">
            <v>6596.0978445831006</v>
          </cell>
          <cell r="GG28">
            <v>6664.8967790767965</v>
          </cell>
          <cell r="GH28">
            <v>6733.6957135704924</v>
          </cell>
          <cell r="GI28">
            <v>6802.4946480641884</v>
          </cell>
          <cell r="GJ28">
            <v>6871.2935825578843</v>
          </cell>
          <cell r="GK28">
            <v>6940.0925170515802</v>
          </cell>
          <cell r="GL28">
            <v>7008.8914515452761</v>
          </cell>
          <cell r="GM28">
            <v>7077.6903860389721</v>
          </cell>
          <cell r="GN28">
            <v>7144.769347170326</v>
          </cell>
          <cell r="GO28">
            <v>7211.8483083016799</v>
          </cell>
          <cell r="GP28">
            <v>7278.9272694330339</v>
          </cell>
          <cell r="GQ28">
            <v>7346.0062305643878</v>
          </cell>
          <cell r="GR28">
            <v>7413.0851916957417</v>
          </cell>
          <cell r="GS28">
            <v>7480.1641528270957</v>
          </cell>
          <cell r="GT28">
            <v>7547.2431139584496</v>
          </cell>
          <cell r="GU28">
            <v>7612.6021017274606</v>
          </cell>
          <cell r="GV28">
            <v>7677.9610894964717</v>
          </cell>
          <cell r="GW28">
            <v>7743.3200772654827</v>
          </cell>
        </row>
        <row r="29">
          <cell r="B29" t="str">
            <v>TK</v>
          </cell>
          <cell r="C29">
            <v>1.52</v>
          </cell>
          <cell r="D29">
            <v>92.054912350720002</v>
          </cell>
          <cell r="E29">
            <v>92.054912350720002</v>
          </cell>
          <cell r="F29">
            <v>92.054912350720002</v>
          </cell>
          <cell r="G29">
            <v>92.054912350720002</v>
          </cell>
          <cell r="H29">
            <v>92.054912350720002</v>
          </cell>
          <cell r="I29">
            <v>92.054912350720002</v>
          </cell>
          <cell r="J29">
            <v>92.054912350720002</v>
          </cell>
          <cell r="K29">
            <v>92.054912350720002</v>
          </cell>
          <cell r="L29">
            <v>92.054912350720002</v>
          </cell>
          <cell r="M29">
            <v>92.054912350720002</v>
          </cell>
          <cell r="N29">
            <v>92.054912350720002</v>
          </cell>
          <cell r="O29">
            <v>92.054912350720002</v>
          </cell>
          <cell r="P29">
            <v>92.054912350720002</v>
          </cell>
          <cell r="Q29">
            <v>92.054912350720002</v>
          </cell>
          <cell r="R29">
            <v>92.054912350720002</v>
          </cell>
          <cell r="S29">
            <v>92.054912350720002</v>
          </cell>
          <cell r="T29">
            <v>92.054912350720002</v>
          </cell>
          <cell r="U29">
            <v>92.054912350720002</v>
          </cell>
          <cell r="V29">
            <v>92.054912350720002</v>
          </cell>
          <cell r="W29">
            <v>92.054912350720002</v>
          </cell>
          <cell r="X29">
            <v>90.213814103705616</v>
          </cell>
          <cell r="Y29">
            <v>90.213814103705616</v>
          </cell>
          <cell r="Z29">
            <v>90.213814103705616</v>
          </cell>
          <cell r="AA29">
            <v>90.213814103705616</v>
          </cell>
          <cell r="AB29">
            <v>90.213814103705616</v>
          </cell>
          <cell r="AC29">
            <v>90.213814103705616</v>
          </cell>
          <cell r="AD29">
            <v>90.213814103705616</v>
          </cell>
          <cell r="AE29">
            <v>88.372715856691201</v>
          </cell>
          <cell r="AF29">
            <v>88.372715856691201</v>
          </cell>
          <cell r="AG29">
            <v>88.372715856691201</v>
          </cell>
          <cell r="AH29">
            <v>88.372715856691201</v>
          </cell>
          <cell r="AI29">
            <v>88.372715856691201</v>
          </cell>
          <cell r="AJ29">
            <v>88.372715856691201</v>
          </cell>
          <cell r="AK29">
            <v>88.372715856691201</v>
          </cell>
          <cell r="AL29">
            <v>86.5316176096768</v>
          </cell>
          <cell r="AM29">
            <v>86.5316176096768</v>
          </cell>
          <cell r="AN29">
            <v>86.5316176096768</v>
          </cell>
          <cell r="AO29">
            <v>86.5316176096768</v>
          </cell>
          <cell r="AP29">
            <v>86.5316176096768</v>
          </cell>
          <cell r="AQ29">
            <v>86.5316176096768</v>
          </cell>
          <cell r="AR29">
            <v>86.5316176096768</v>
          </cell>
          <cell r="AS29">
            <v>84.690519362662414</v>
          </cell>
          <cell r="AT29">
            <v>84.690519362662414</v>
          </cell>
          <cell r="AU29">
            <v>84.690519362662414</v>
          </cell>
          <cell r="AV29">
            <v>84.690519362662414</v>
          </cell>
          <cell r="AW29">
            <v>84.690519362662414</v>
          </cell>
          <cell r="AX29">
            <v>84.690519362662414</v>
          </cell>
          <cell r="AY29">
            <v>84.690519362662414</v>
          </cell>
          <cell r="AZ29">
            <v>82.849421115648013</v>
          </cell>
          <cell r="BA29">
            <v>82.849421115648013</v>
          </cell>
          <cell r="BB29">
            <v>82.849421115648013</v>
          </cell>
          <cell r="BC29">
            <v>82.849421115648013</v>
          </cell>
          <cell r="BD29">
            <v>82.849421115648013</v>
          </cell>
          <cell r="BE29">
            <v>82.849421115648013</v>
          </cell>
          <cell r="BF29">
            <v>82.849421115648013</v>
          </cell>
          <cell r="BG29">
            <v>81.008322868633599</v>
          </cell>
          <cell r="BH29">
            <v>81.008322868633599</v>
          </cell>
          <cell r="BI29">
            <v>81.008322868633599</v>
          </cell>
          <cell r="BJ29">
            <v>81.008322868633599</v>
          </cell>
          <cell r="BK29">
            <v>81.008322868633599</v>
          </cell>
          <cell r="BL29">
            <v>81.008322868633599</v>
          </cell>
          <cell r="BM29">
            <v>81.008322868633599</v>
          </cell>
          <cell r="BN29">
            <v>79.167224621619212</v>
          </cell>
          <cell r="BO29">
            <v>79.167224621619212</v>
          </cell>
          <cell r="BP29">
            <v>79.167224621619212</v>
          </cell>
          <cell r="BQ29">
            <v>79.167224621619212</v>
          </cell>
          <cell r="BR29">
            <v>79.167224621619212</v>
          </cell>
          <cell r="BS29">
            <v>79.167224621619212</v>
          </cell>
          <cell r="BT29">
            <v>79.167224621619212</v>
          </cell>
          <cell r="BU29">
            <v>77.326126374604812</v>
          </cell>
          <cell r="BV29">
            <v>77.326126374604812</v>
          </cell>
          <cell r="BW29">
            <v>77.326126374604812</v>
          </cell>
          <cell r="BX29">
            <v>77.326126374604812</v>
          </cell>
          <cell r="BY29">
            <v>77.326126374604812</v>
          </cell>
          <cell r="BZ29">
            <v>77.326126374604812</v>
          </cell>
          <cell r="CA29">
            <v>77.326126374604812</v>
          </cell>
          <cell r="CB29">
            <v>75.485028127590397</v>
          </cell>
          <cell r="CC29">
            <v>75.485028127590397</v>
          </cell>
          <cell r="CD29">
            <v>75.485028127590397</v>
          </cell>
          <cell r="CE29">
            <v>75.485028127590397</v>
          </cell>
          <cell r="CF29">
            <v>75.485028127590397</v>
          </cell>
          <cell r="CG29">
            <v>75.485028127590397</v>
          </cell>
          <cell r="CH29">
            <v>75.485028127590397</v>
          </cell>
          <cell r="CI29">
            <v>73.643929880575996</v>
          </cell>
          <cell r="CJ29">
            <v>73.643929880575996</v>
          </cell>
          <cell r="CK29">
            <v>73.643929880575996</v>
          </cell>
          <cell r="CL29">
            <v>73.643929880575996</v>
          </cell>
          <cell r="CM29">
            <v>73.643929880575996</v>
          </cell>
          <cell r="CN29">
            <v>73.643929880575996</v>
          </cell>
          <cell r="CO29">
            <v>73.643929880575996</v>
          </cell>
          <cell r="CP29">
            <v>71.802831633561595</v>
          </cell>
          <cell r="CQ29">
            <v>71.802831633561595</v>
          </cell>
          <cell r="CR29">
            <v>71.802831633561595</v>
          </cell>
          <cell r="CS29">
            <v>71.802831633561595</v>
          </cell>
          <cell r="CT29">
            <v>71.802831633561595</v>
          </cell>
          <cell r="CU29">
            <v>71.802831633561595</v>
          </cell>
          <cell r="CV29">
            <v>71.802831633561595</v>
          </cell>
          <cell r="CW29">
            <v>69.961733386547209</v>
          </cell>
          <cell r="CX29">
            <v>69.961733386547209</v>
          </cell>
          <cell r="CY29">
            <v>69.961733386547209</v>
          </cell>
          <cell r="DA29" t="str">
            <v>TK</v>
          </cell>
          <cell r="DB29">
            <v>92.054912350720002</v>
          </cell>
          <cell r="DC29">
            <v>184.10982470144</v>
          </cell>
          <cell r="DD29">
            <v>276.16473705216004</v>
          </cell>
          <cell r="DE29">
            <v>368.21964940288001</v>
          </cell>
          <cell r="DF29">
            <v>460.27456175359998</v>
          </cell>
          <cell r="DG29">
            <v>552.32947410431996</v>
          </cell>
          <cell r="DH29">
            <v>644.38438645503993</v>
          </cell>
          <cell r="DI29">
            <v>736.4392988057599</v>
          </cell>
          <cell r="DJ29">
            <v>828.49421115647988</v>
          </cell>
          <cell r="DK29">
            <v>920.54912350719985</v>
          </cell>
          <cell r="DL29">
            <v>1012.6040358579198</v>
          </cell>
          <cell r="DM29">
            <v>1104.6589482086399</v>
          </cell>
          <cell r="DN29">
            <v>1196.71386055936</v>
          </cell>
          <cell r="DO29">
            <v>1288.7687729100801</v>
          </cell>
          <cell r="DP29">
            <v>1380.8236852608002</v>
          </cell>
          <cell r="DQ29">
            <v>1472.8785976115203</v>
          </cell>
          <cell r="DR29">
            <v>1564.9335099622404</v>
          </cell>
          <cell r="DS29">
            <v>1656.9884223129604</v>
          </cell>
          <cell r="DT29">
            <v>1749.0433346636805</v>
          </cell>
          <cell r="DU29">
            <v>1841.0982470144006</v>
          </cell>
          <cell r="DV29">
            <v>1931.3120611181062</v>
          </cell>
          <cell r="DW29">
            <v>2021.5258752218117</v>
          </cell>
          <cell r="DX29">
            <v>2111.7396893255172</v>
          </cell>
          <cell r="DY29">
            <v>2201.953503429223</v>
          </cell>
          <cell r="DZ29">
            <v>2292.1673175329288</v>
          </cell>
          <cell r="EA29">
            <v>2382.3811316366346</v>
          </cell>
          <cell r="EB29">
            <v>2472.5949457403403</v>
          </cell>
          <cell r="EC29">
            <v>2560.9676615970316</v>
          </cell>
          <cell r="ED29">
            <v>2649.3403774537228</v>
          </cell>
          <cell r="EE29">
            <v>2737.713093310414</v>
          </cell>
          <cell r="EF29">
            <v>2826.0858091671053</v>
          </cell>
          <cell r="EG29">
            <v>2914.4585250237965</v>
          </cell>
          <cell r="EH29">
            <v>3002.8312408804877</v>
          </cell>
          <cell r="EI29">
            <v>3091.2039567371789</v>
          </cell>
          <cell r="EJ29">
            <v>3177.7355743468556</v>
          </cell>
          <cell r="EK29">
            <v>3264.2671919565323</v>
          </cell>
          <cell r="EL29">
            <v>3350.798809566209</v>
          </cell>
          <cell r="EM29">
            <v>3437.3304271758857</v>
          </cell>
          <cell r="EN29">
            <v>3523.8620447855624</v>
          </cell>
          <cell r="EO29">
            <v>3610.3936623952391</v>
          </cell>
          <cell r="EP29">
            <v>3696.9252800049157</v>
          </cell>
          <cell r="EQ29">
            <v>3781.6157993675783</v>
          </cell>
          <cell r="ER29">
            <v>3866.3063187302409</v>
          </cell>
          <cell r="ES29">
            <v>3950.9968380929035</v>
          </cell>
          <cell r="ET29">
            <v>4035.6873574555661</v>
          </cell>
          <cell r="EU29">
            <v>4120.3778768182283</v>
          </cell>
          <cell r="EV29">
            <v>4205.0683961808909</v>
          </cell>
          <cell r="EW29">
            <v>4289.7589155435535</v>
          </cell>
          <cell r="EX29">
            <v>4372.6083366592011</v>
          </cell>
          <cell r="EY29">
            <v>4455.4577577748487</v>
          </cell>
          <cell r="EZ29">
            <v>4538.3071788904963</v>
          </cell>
          <cell r="FA29">
            <v>4621.1566000061439</v>
          </cell>
          <cell r="FB29">
            <v>4704.0060211217915</v>
          </cell>
          <cell r="FC29">
            <v>4786.8554422374391</v>
          </cell>
          <cell r="FD29">
            <v>4869.7048633530867</v>
          </cell>
          <cell r="FE29">
            <v>4950.7131862217202</v>
          </cell>
          <cell r="FF29">
            <v>5031.7215090903537</v>
          </cell>
          <cell r="FG29">
            <v>5112.7298319589872</v>
          </cell>
          <cell r="FH29">
            <v>5193.7381548276207</v>
          </cell>
          <cell r="FI29">
            <v>5274.7464776962543</v>
          </cell>
          <cell r="FJ29">
            <v>5355.7548005648878</v>
          </cell>
          <cell r="FK29">
            <v>5436.7631234335213</v>
          </cell>
          <cell r="FL29">
            <v>5515.9303480551407</v>
          </cell>
          <cell r="FM29">
            <v>5595.0975726767601</v>
          </cell>
          <cell r="FN29">
            <v>5674.2647972983796</v>
          </cell>
          <cell r="FO29">
            <v>5753.432021919999</v>
          </cell>
          <cell r="FP29">
            <v>5832.5992465416184</v>
          </cell>
          <cell r="FQ29">
            <v>5911.7664711632378</v>
          </cell>
          <cell r="FR29">
            <v>5990.9336957848573</v>
          </cell>
          <cell r="FS29">
            <v>6068.2598221594617</v>
          </cell>
          <cell r="FT29">
            <v>6145.5859485340661</v>
          </cell>
          <cell r="FU29">
            <v>6222.9120749086705</v>
          </cell>
          <cell r="FV29">
            <v>6300.238201283275</v>
          </cell>
          <cell r="FW29">
            <v>6377.5643276578794</v>
          </cell>
          <cell r="FX29">
            <v>6454.8904540324838</v>
          </cell>
          <cell r="FY29">
            <v>6532.2165804070883</v>
          </cell>
          <cell r="FZ29">
            <v>6607.7016085346786</v>
          </cell>
          <cell r="GA29">
            <v>6683.1866366622689</v>
          </cell>
          <cell r="GB29">
            <v>6758.6716647898593</v>
          </cell>
          <cell r="GC29">
            <v>6834.1566929174496</v>
          </cell>
          <cell r="GD29">
            <v>6909.64172104504</v>
          </cell>
          <cell r="GE29">
            <v>6985.1267491726303</v>
          </cell>
          <cell r="GF29">
            <v>7060.6117773002206</v>
          </cell>
          <cell r="GG29">
            <v>7134.2557071807969</v>
          </cell>
          <cell r="GH29">
            <v>7207.8996370613731</v>
          </cell>
          <cell r="GI29">
            <v>7281.5435669419494</v>
          </cell>
          <cell r="GJ29">
            <v>7355.1874968225256</v>
          </cell>
          <cell r="GK29">
            <v>7428.8314267031019</v>
          </cell>
          <cell r="GL29">
            <v>7502.4753565836781</v>
          </cell>
          <cell r="GM29">
            <v>7576.1192864642544</v>
          </cell>
          <cell r="GN29">
            <v>7647.9221180978157</v>
          </cell>
          <cell r="GO29">
            <v>7719.7249497313769</v>
          </cell>
          <cell r="GP29">
            <v>7791.5277813649382</v>
          </cell>
          <cell r="GQ29">
            <v>7863.3306129984994</v>
          </cell>
          <cell r="GR29">
            <v>7935.1334446320607</v>
          </cell>
          <cell r="GS29">
            <v>8006.9362762656219</v>
          </cell>
          <cell r="GT29">
            <v>8078.7391078991832</v>
          </cell>
          <cell r="GU29">
            <v>8148.7008412857303</v>
          </cell>
          <cell r="GV29">
            <v>8218.6625746722784</v>
          </cell>
          <cell r="GW29">
            <v>8288.6243080588265</v>
          </cell>
        </row>
        <row r="30">
          <cell r="B30" t="str">
            <v>TL</v>
          </cell>
          <cell r="C30">
            <v>1.0900000000000001</v>
          </cell>
          <cell r="D30">
            <v>66.013062146240003</v>
          </cell>
          <cell r="E30">
            <v>66.013062146240003</v>
          </cell>
          <cell r="F30">
            <v>66.013062146240003</v>
          </cell>
          <cell r="G30">
            <v>66.013062146240003</v>
          </cell>
          <cell r="H30">
            <v>66.013062146240003</v>
          </cell>
          <cell r="I30">
            <v>66.013062146240003</v>
          </cell>
          <cell r="J30">
            <v>66.013062146240003</v>
          </cell>
          <cell r="K30">
            <v>66.013062146240003</v>
          </cell>
          <cell r="L30">
            <v>66.013062146240003</v>
          </cell>
          <cell r="M30">
            <v>66.013062146240003</v>
          </cell>
          <cell r="N30">
            <v>66.013062146240003</v>
          </cell>
          <cell r="O30">
            <v>66.013062146240003</v>
          </cell>
          <cell r="P30">
            <v>66.013062146240003</v>
          </cell>
          <cell r="Q30">
            <v>66.013062146240003</v>
          </cell>
          <cell r="R30">
            <v>66.013062146240003</v>
          </cell>
          <cell r="S30">
            <v>66.013062146240003</v>
          </cell>
          <cell r="T30">
            <v>66.013062146240003</v>
          </cell>
          <cell r="U30">
            <v>66.013062146240003</v>
          </cell>
          <cell r="V30">
            <v>66.013062146240003</v>
          </cell>
          <cell r="W30">
            <v>66.013062146240003</v>
          </cell>
          <cell r="X30">
            <v>64.692800903315216</v>
          </cell>
          <cell r="Y30">
            <v>64.692800903315216</v>
          </cell>
          <cell r="Z30">
            <v>64.692800903315216</v>
          </cell>
          <cell r="AA30">
            <v>64.692800903315216</v>
          </cell>
          <cell r="AB30">
            <v>64.692800903315216</v>
          </cell>
          <cell r="AC30">
            <v>64.692800903315216</v>
          </cell>
          <cell r="AD30">
            <v>64.692800903315216</v>
          </cell>
          <cell r="AE30">
            <v>63.372539660390402</v>
          </cell>
          <cell r="AF30">
            <v>63.372539660390402</v>
          </cell>
          <cell r="AG30">
            <v>63.372539660390402</v>
          </cell>
          <cell r="AH30">
            <v>63.372539660390402</v>
          </cell>
          <cell r="AI30">
            <v>63.372539660390402</v>
          </cell>
          <cell r="AJ30">
            <v>63.372539660390402</v>
          </cell>
          <cell r="AK30">
            <v>63.372539660390402</v>
          </cell>
          <cell r="AL30">
            <v>62.052278417465601</v>
          </cell>
          <cell r="AM30">
            <v>62.052278417465601</v>
          </cell>
          <cell r="AN30">
            <v>62.052278417465601</v>
          </cell>
          <cell r="AO30">
            <v>62.052278417465601</v>
          </cell>
          <cell r="AP30">
            <v>62.052278417465601</v>
          </cell>
          <cell r="AQ30">
            <v>62.052278417465601</v>
          </cell>
          <cell r="AR30">
            <v>62.052278417465601</v>
          </cell>
          <cell r="AS30">
            <v>60.7320171745408</v>
          </cell>
          <cell r="AT30">
            <v>60.7320171745408</v>
          </cell>
          <cell r="AU30">
            <v>60.7320171745408</v>
          </cell>
          <cell r="AV30">
            <v>60.7320171745408</v>
          </cell>
          <cell r="AW30">
            <v>60.7320171745408</v>
          </cell>
          <cell r="AX30">
            <v>60.7320171745408</v>
          </cell>
          <cell r="AY30">
            <v>60.7320171745408</v>
          </cell>
          <cell r="AZ30">
            <v>59.411755931616</v>
          </cell>
          <cell r="BA30">
            <v>59.411755931616</v>
          </cell>
          <cell r="BB30">
            <v>59.411755931616</v>
          </cell>
          <cell r="BC30">
            <v>59.411755931616</v>
          </cell>
          <cell r="BD30">
            <v>59.411755931616</v>
          </cell>
          <cell r="BE30">
            <v>59.411755931616</v>
          </cell>
          <cell r="BF30">
            <v>59.411755931616</v>
          </cell>
          <cell r="BG30">
            <v>58.091494688691213</v>
          </cell>
          <cell r="BH30">
            <v>58.091494688691213</v>
          </cell>
          <cell r="BI30">
            <v>58.091494688691213</v>
          </cell>
          <cell r="BJ30">
            <v>58.091494688691213</v>
          </cell>
          <cell r="BK30">
            <v>58.091494688691213</v>
          </cell>
          <cell r="BL30">
            <v>58.091494688691213</v>
          </cell>
          <cell r="BM30">
            <v>58.091494688691213</v>
          </cell>
          <cell r="BN30">
            <v>56.771233445766406</v>
          </cell>
          <cell r="BO30">
            <v>56.771233445766406</v>
          </cell>
          <cell r="BP30">
            <v>56.771233445766406</v>
          </cell>
          <cell r="BQ30">
            <v>56.771233445766406</v>
          </cell>
          <cell r="BR30">
            <v>56.771233445766406</v>
          </cell>
          <cell r="BS30">
            <v>56.771233445766406</v>
          </cell>
          <cell r="BT30">
            <v>56.771233445766406</v>
          </cell>
          <cell r="BU30">
            <v>55.450972202841598</v>
          </cell>
          <cell r="BV30">
            <v>55.450972202841598</v>
          </cell>
          <cell r="BW30">
            <v>55.450972202841598</v>
          </cell>
          <cell r="BX30">
            <v>55.450972202841598</v>
          </cell>
          <cell r="BY30">
            <v>55.450972202841598</v>
          </cell>
          <cell r="BZ30">
            <v>55.450972202841598</v>
          </cell>
          <cell r="CA30">
            <v>55.450972202841598</v>
          </cell>
          <cell r="CB30">
            <v>54.130710959916804</v>
          </cell>
          <cell r="CC30">
            <v>54.130710959916804</v>
          </cell>
          <cell r="CD30">
            <v>54.130710959916804</v>
          </cell>
          <cell r="CE30">
            <v>54.130710959916804</v>
          </cell>
          <cell r="CF30">
            <v>54.130710959916804</v>
          </cell>
          <cell r="CG30">
            <v>54.130710959916804</v>
          </cell>
          <cell r="CH30">
            <v>54.130710959916804</v>
          </cell>
          <cell r="CI30">
            <v>52.810449716992011</v>
          </cell>
          <cell r="CJ30">
            <v>52.810449716992011</v>
          </cell>
          <cell r="CK30">
            <v>52.810449716992011</v>
          </cell>
          <cell r="CL30">
            <v>52.810449716992011</v>
          </cell>
          <cell r="CM30">
            <v>52.810449716992011</v>
          </cell>
          <cell r="CN30">
            <v>52.810449716992011</v>
          </cell>
          <cell r="CO30">
            <v>52.810449716992011</v>
          </cell>
          <cell r="CP30">
            <v>51.490188474067203</v>
          </cell>
          <cell r="CQ30">
            <v>51.490188474067203</v>
          </cell>
          <cell r="CR30">
            <v>51.490188474067203</v>
          </cell>
          <cell r="CS30">
            <v>51.490188474067203</v>
          </cell>
          <cell r="CT30">
            <v>51.490188474067203</v>
          </cell>
          <cell r="CU30">
            <v>51.490188474067203</v>
          </cell>
          <cell r="CV30">
            <v>51.490188474067203</v>
          </cell>
          <cell r="CW30">
            <v>50.169927231142402</v>
          </cell>
          <cell r="CX30">
            <v>50.169927231142402</v>
          </cell>
          <cell r="CY30">
            <v>50.169927231142402</v>
          </cell>
          <cell r="DA30" t="str">
            <v>TL</v>
          </cell>
          <cell r="DB30">
            <v>66.013062146240003</v>
          </cell>
          <cell r="DC30">
            <v>132.02612429248001</v>
          </cell>
          <cell r="DD30">
            <v>198.03918643872001</v>
          </cell>
          <cell r="DE30">
            <v>264.05224858496001</v>
          </cell>
          <cell r="DF30">
            <v>330.06531073120004</v>
          </cell>
          <cell r="DG30">
            <v>396.07837287744007</v>
          </cell>
          <cell r="DH30">
            <v>462.09143502368011</v>
          </cell>
          <cell r="DI30">
            <v>528.10449716992014</v>
          </cell>
          <cell r="DJ30">
            <v>594.11755931616017</v>
          </cell>
          <cell r="DK30">
            <v>660.1306214624002</v>
          </cell>
          <cell r="DL30">
            <v>726.14368360864023</v>
          </cell>
          <cell r="DM30">
            <v>792.15674575488026</v>
          </cell>
          <cell r="DN30">
            <v>858.16980790112029</v>
          </cell>
          <cell r="DO30">
            <v>924.18287004736032</v>
          </cell>
          <cell r="DP30">
            <v>990.19593219360036</v>
          </cell>
          <cell r="DQ30">
            <v>1056.2089943398403</v>
          </cell>
          <cell r="DR30">
            <v>1122.2220564860802</v>
          </cell>
          <cell r="DS30">
            <v>1188.2351186323201</v>
          </cell>
          <cell r="DT30">
            <v>1254.24818077856</v>
          </cell>
          <cell r="DU30">
            <v>1320.2612429247999</v>
          </cell>
          <cell r="DV30">
            <v>1384.9540438281151</v>
          </cell>
          <cell r="DW30">
            <v>1449.6468447314303</v>
          </cell>
          <cell r="DX30">
            <v>1514.3396456347455</v>
          </cell>
          <cell r="DY30">
            <v>1579.0324465380606</v>
          </cell>
          <cell r="DZ30">
            <v>1643.7252474413758</v>
          </cell>
          <cell r="EA30">
            <v>1708.418048344691</v>
          </cell>
          <cell r="EB30">
            <v>1773.1108492480062</v>
          </cell>
          <cell r="EC30">
            <v>1836.4833889083966</v>
          </cell>
          <cell r="ED30">
            <v>1899.855928568787</v>
          </cell>
          <cell r="EE30">
            <v>1963.2284682291775</v>
          </cell>
          <cell r="EF30">
            <v>2026.6010078895679</v>
          </cell>
          <cell r="EG30">
            <v>2089.9735475499583</v>
          </cell>
          <cell r="EH30">
            <v>2153.3460872103487</v>
          </cell>
          <cell r="EI30">
            <v>2216.7186268707392</v>
          </cell>
          <cell r="EJ30">
            <v>2278.7709052882046</v>
          </cell>
          <cell r="EK30">
            <v>2340.8231837056701</v>
          </cell>
          <cell r="EL30">
            <v>2402.8754621231355</v>
          </cell>
          <cell r="EM30">
            <v>2464.927740540601</v>
          </cell>
          <cell r="EN30">
            <v>2526.9800189580665</v>
          </cell>
          <cell r="EO30">
            <v>2589.0322973755319</v>
          </cell>
          <cell r="EP30">
            <v>2651.0845757929974</v>
          </cell>
          <cell r="EQ30">
            <v>2711.8165929675383</v>
          </cell>
          <cell r="ER30">
            <v>2772.5486101420793</v>
          </cell>
          <cell r="ES30">
            <v>2833.2806273166202</v>
          </cell>
          <cell r="ET30">
            <v>2894.0126444911612</v>
          </cell>
          <cell r="EU30">
            <v>2954.7446616657021</v>
          </cell>
          <cell r="EV30">
            <v>3015.476678840243</v>
          </cell>
          <cell r="EW30">
            <v>3076.208696014784</v>
          </cell>
          <cell r="EX30">
            <v>3135.6204519464</v>
          </cell>
          <cell r="EY30">
            <v>3195.0322078780159</v>
          </cell>
          <cell r="EZ30">
            <v>3254.4439638096319</v>
          </cell>
          <cell r="FA30">
            <v>3313.8557197412479</v>
          </cell>
          <cell r="FB30">
            <v>3373.2674756728638</v>
          </cell>
          <cell r="FC30">
            <v>3432.6792316044798</v>
          </cell>
          <cell r="FD30">
            <v>3492.0909875360958</v>
          </cell>
          <cell r="FE30">
            <v>3550.1824822247868</v>
          </cell>
          <cell r="FF30">
            <v>3608.2739769134778</v>
          </cell>
          <cell r="FG30">
            <v>3666.3654716021688</v>
          </cell>
          <cell r="FH30">
            <v>3724.4569662908598</v>
          </cell>
          <cell r="FI30">
            <v>3782.5484609795508</v>
          </cell>
          <cell r="FJ30">
            <v>3840.6399556682418</v>
          </cell>
          <cell r="FK30">
            <v>3898.7314503569328</v>
          </cell>
          <cell r="FL30">
            <v>3955.5026838026993</v>
          </cell>
          <cell r="FM30">
            <v>4012.2739172484658</v>
          </cell>
          <cell r="FN30">
            <v>4069.0451506942322</v>
          </cell>
          <cell r="FO30">
            <v>4125.8163841399983</v>
          </cell>
          <cell r="FP30">
            <v>4182.5876175857647</v>
          </cell>
          <cell r="FQ30">
            <v>4239.3588510315312</v>
          </cell>
          <cell r="FR30">
            <v>4296.1300844772977</v>
          </cell>
          <cell r="FS30">
            <v>4351.5810566801392</v>
          </cell>
          <cell r="FT30">
            <v>4407.0320288829807</v>
          </cell>
          <cell r="FU30">
            <v>4462.4830010858223</v>
          </cell>
          <cell r="FV30">
            <v>4517.9339732886638</v>
          </cell>
          <cell r="FW30">
            <v>4573.3849454915053</v>
          </cell>
          <cell r="FX30">
            <v>4628.8359176943468</v>
          </cell>
          <cell r="FY30">
            <v>4684.2868898971883</v>
          </cell>
          <cell r="FZ30">
            <v>4738.4176008571048</v>
          </cell>
          <cell r="GA30">
            <v>4792.5483118170214</v>
          </cell>
          <cell r="GB30">
            <v>4846.6790227769379</v>
          </cell>
          <cell r="GC30">
            <v>4900.8097337368545</v>
          </cell>
          <cell r="GD30">
            <v>4954.940444696771</v>
          </cell>
          <cell r="GE30">
            <v>5009.0711556566876</v>
          </cell>
          <cell r="GF30">
            <v>5063.2018666166041</v>
          </cell>
          <cell r="GG30">
            <v>5116.0123163335957</v>
          </cell>
          <cell r="GH30">
            <v>5168.8227660505872</v>
          </cell>
          <cell r="GI30">
            <v>5221.6332157675788</v>
          </cell>
          <cell r="GJ30">
            <v>5274.4436654845704</v>
          </cell>
          <cell r="GK30">
            <v>5327.2541152015619</v>
          </cell>
          <cell r="GL30">
            <v>5380.0645649185535</v>
          </cell>
          <cell r="GM30">
            <v>5432.8750146355451</v>
          </cell>
          <cell r="GN30">
            <v>5484.3652031096126</v>
          </cell>
          <cell r="GO30">
            <v>5535.8553915836801</v>
          </cell>
          <cell r="GP30">
            <v>5587.3455800577476</v>
          </cell>
          <cell r="GQ30">
            <v>5638.8357685318151</v>
          </cell>
          <cell r="GR30">
            <v>5690.3259570058826</v>
          </cell>
          <cell r="GS30">
            <v>5741.8161454799501</v>
          </cell>
          <cell r="GT30">
            <v>5793.3063339540176</v>
          </cell>
          <cell r="GU30">
            <v>5843.4762611851602</v>
          </cell>
          <cell r="GV30">
            <v>5893.6461884163027</v>
          </cell>
          <cell r="GW30">
            <v>5943.8161156474453</v>
          </cell>
        </row>
        <row r="31">
          <cell r="B31" t="str">
            <v>TM</v>
          </cell>
          <cell r="C31">
            <v>1.27</v>
          </cell>
          <cell r="D31">
            <v>76.914301766720001</v>
          </cell>
          <cell r="E31">
            <v>76.914301766720001</v>
          </cell>
          <cell r="F31">
            <v>76.914301766720001</v>
          </cell>
          <cell r="G31">
            <v>76.914301766720001</v>
          </cell>
          <cell r="H31">
            <v>76.914301766720001</v>
          </cell>
          <cell r="I31">
            <v>76.914301766720001</v>
          </cell>
          <cell r="J31">
            <v>76.914301766720001</v>
          </cell>
          <cell r="K31">
            <v>76.914301766720001</v>
          </cell>
          <cell r="L31">
            <v>76.914301766720001</v>
          </cell>
          <cell r="M31">
            <v>76.914301766720001</v>
          </cell>
          <cell r="N31">
            <v>76.914301766720001</v>
          </cell>
          <cell r="O31">
            <v>76.914301766720001</v>
          </cell>
          <cell r="P31">
            <v>76.914301766720001</v>
          </cell>
          <cell r="Q31">
            <v>76.914301766720001</v>
          </cell>
          <cell r="R31">
            <v>76.914301766720001</v>
          </cell>
          <cell r="S31">
            <v>76.914301766720001</v>
          </cell>
          <cell r="T31">
            <v>76.914301766720001</v>
          </cell>
          <cell r="U31">
            <v>76.914301766720001</v>
          </cell>
          <cell r="V31">
            <v>76.914301766720001</v>
          </cell>
          <cell r="W31">
            <v>76.914301766720001</v>
          </cell>
          <cell r="X31">
            <v>75.376015731385593</v>
          </cell>
          <cell r="Y31">
            <v>75.376015731385593</v>
          </cell>
          <cell r="Z31">
            <v>75.376015731385593</v>
          </cell>
          <cell r="AA31">
            <v>75.376015731385593</v>
          </cell>
          <cell r="AB31">
            <v>75.376015731385593</v>
          </cell>
          <cell r="AC31">
            <v>75.376015731385593</v>
          </cell>
          <cell r="AD31">
            <v>75.376015731385593</v>
          </cell>
          <cell r="AE31">
            <v>73.837729696051198</v>
          </cell>
          <cell r="AF31">
            <v>73.837729696051198</v>
          </cell>
          <cell r="AG31">
            <v>73.837729696051198</v>
          </cell>
          <cell r="AH31">
            <v>73.837729696051198</v>
          </cell>
          <cell r="AI31">
            <v>73.837729696051198</v>
          </cell>
          <cell r="AJ31">
            <v>73.837729696051198</v>
          </cell>
          <cell r="AK31">
            <v>73.837729696051198</v>
          </cell>
          <cell r="AL31">
            <v>72.299443660716804</v>
          </cell>
          <cell r="AM31">
            <v>72.299443660716804</v>
          </cell>
          <cell r="AN31">
            <v>72.299443660716804</v>
          </cell>
          <cell r="AO31">
            <v>72.299443660716804</v>
          </cell>
          <cell r="AP31">
            <v>72.299443660716804</v>
          </cell>
          <cell r="AQ31">
            <v>72.299443660716804</v>
          </cell>
          <cell r="AR31">
            <v>72.299443660716804</v>
          </cell>
          <cell r="AS31">
            <v>70.761157625382396</v>
          </cell>
          <cell r="AT31">
            <v>70.761157625382396</v>
          </cell>
          <cell r="AU31">
            <v>70.761157625382396</v>
          </cell>
          <cell r="AV31">
            <v>70.761157625382396</v>
          </cell>
          <cell r="AW31">
            <v>70.761157625382396</v>
          </cell>
          <cell r="AX31">
            <v>70.761157625382396</v>
          </cell>
          <cell r="AY31">
            <v>70.761157625382396</v>
          </cell>
          <cell r="AZ31">
            <v>69.222871590048001</v>
          </cell>
          <cell r="BA31">
            <v>69.222871590048001</v>
          </cell>
          <cell r="BB31">
            <v>69.222871590048001</v>
          </cell>
          <cell r="BC31">
            <v>69.222871590048001</v>
          </cell>
          <cell r="BD31">
            <v>69.222871590048001</v>
          </cell>
          <cell r="BE31">
            <v>69.222871590048001</v>
          </cell>
          <cell r="BF31">
            <v>69.222871590048001</v>
          </cell>
          <cell r="BG31">
            <v>67.684585554713593</v>
          </cell>
          <cell r="BH31">
            <v>67.684585554713593</v>
          </cell>
          <cell r="BI31">
            <v>67.684585554713593</v>
          </cell>
          <cell r="BJ31">
            <v>67.684585554713593</v>
          </cell>
          <cell r="BK31">
            <v>67.684585554713593</v>
          </cell>
          <cell r="BL31">
            <v>67.684585554713593</v>
          </cell>
          <cell r="BM31">
            <v>67.684585554713593</v>
          </cell>
          <cell r="BN31">
            <v>66.146299519379198</v>
          </cell>
          <cell r="BO31">
            <v>66.146299519379198</v>
          </cell>
          <cell r="BP31">
            <v>66.146299519379198</v>
          </cell>
          <cell r="BQ31">
            <v>66.146299519379198</v>
          </cell>
          <cell r="BR31">
            <v>66.146299519379198</v>
          </cell>
          <cell r="BS31">
            <v>66.146299519379198</v>
          </cell>
          <cell r="BT31">
            <v>66.146299519379198</v>
          </cell>
          <cell r="BU31">
            <v>64.608013484044804</v>
          </cell>
          <cell r="BV31">
            <v>64.608013484044804</v>
          </cell>
          <cell r="BW31">
            <v>64.608013484044804</v>
          </cell>
          <cell r="BX31">
            <v>64.608013484044804</v>
          </cell>
          <cell r="BY31">
            <v>64.608013484044804</v>
          </cell>
          <cell r="BZ31">
            <v>64.608013484044804</v>
          </cell>
          <cell r="CA31">
            <v>64.608013484044804</v>
          </cell>
          <cell r="CB31">
            <v>63.069727448710395</v>
          </cell>
          <cell r="CC31">
            <v>63.069727448710395</v>
          </cell>
          <cell r="CD31">
            <v>63.069727448710395</v>
          </cell>
          <cell r="CE31">
            <v>63.069727448710395</v>
          </cell>
          <cell r="CF31">
            <v>63.069727448710395</v>
          </cell>
          <cell r="CG31">
            <v>63.069727448710395</v>
          </cell>
          <cell r="CH31">
            <v>63.069727448710395</v>
          </cell>
          <cell r="CI31">
            <v>61.531441413376001</v>
          </cell>
          <cell r="CJ31">
            <v>61.531441413376001</v>
          </cell>
          <cell r="CK31">
            <v>61.531441413376001</v>
          </cell>
          <cell r="CL31">
            <v>61.531441413376001</v>
          </cell>
          <cell r="CM31">
            <v>61.531441413376001</v>
          </cell>
          <cell r="CN31">
            <v>61.531441413376001</v>
          </cell>
          <cell r="CO31">
            <v>61.531441413376001</v>
          </cell>
          <cell r="CP31">
            <v>59.993155378041607</v>
          </cell>
          <cell r="CQ31">
            <v>59.993155378041607</v>
          </cell>
          <cell r="CR31">
            <v>59.993155378041607</v>
          </cell>
          <cell r="CS31">
            <v>59.993155378041607</v>
          </cell>
          <cell r="CT31">
            <v>59.993155378041607</v>
          </cell>
          <cell r="CU31">
            <v>59.993155378041607</v>
          </cell>
          <cell r="CV31">
            <v>59.993155378041607</v>
          </cell>
          <cell r="CW31">
            <v>58.454869342707198</v>
          </cell>
          <cell r="CX31">
            <v>58.454869342707198</v>
          </cell>
          <cell r="CY31">
            <v>58.454869342707198</v>
          </cell>
          <cell r="DA31" t="str">
            <v>TM</v>
          </cell>
          <cell r="DB31">
            <v>76.914301766720001</v>
          </cell>
          <cell r="DC31">
            <v>153.82860353344</v>
          </cell>
          <cell r="DD31">
            <v>230.74290530016</v>
          </cell>
          <cell r="DE31">
            <v>307.65720706688001</v>
          </cell>
          <cell r="DF31">
            <v>384.57150883359998</v>
          </cell>
          <cell r="DG31">
            <v>461.48581060031995</v>
          </cell>
          <cell r="DH31">
            <v>538.40011236703992</v>
          </cell>
          <cell r="DI31">
            <v>615.3144141337599</v>
          </cell>
          <cell r="DJ31">
            <v>692.22871590047987</v>
          </cell>
          <cell r="DK31">
            <v>769.14301766719984</v>
          </cell>
          <cell r="DL31">
            <v>846.05731943391982</v>
          </cell>
          <cell r="DM31">
            <v>922.97162120063979</v>
          </cell>
          <cell r="DN31">
            <v>999.88592296735976</v>
          </cell>
          <cell r="DO31">
            <v>1076.8002247340798</v>
          </cell>
          <cell r="DP31">
            <v>1153.7145265007998</v>
          </cell>
          <cell r="DQ31">
            <v>1230.6288282675198</v>
          </cell>
          <cell r="DR31">
            <v>1307.5431300342398</v>
          </cell>
          <cell r="DS31">
            <v>1384.4574318009597</v>
          </cell>
          <cell r="DT31">
            <v>1461.3717335676797</v>
          </cell>
          <cell r="DU31">
            <v>1538.2860353343997</v>
          </cell>
          <cell r="DV31">
            <v>1613.6620510657854</v>
          </cell>
          <cell r="DW31">
            <v>1689.038066797171</v>
          </cell>
          <cell r="DX31">
            <v>1764.4140825285567</v>
          </cell>
          <cell r="DY31">
            <v>1839.7900982599424</v>
          </cell>
          <cell r="DZ31">
            <v>1915.1661139913281</v>
          </cell>
          <cell r="EA31">
            <v>1990.5421297227138</v>
          </cell>
          <cell r="EB31">
            <v>2065.9181454540994</v>
          </cell>
          <cell r="EC31">
            <v>2139.7558751501506</v>
          </cell>
          <cell r="ED31">
            <v>2213.5936048462017</v>
          </cell>
          <cell r="EE31">
            <v>2287.4313345422529</v>
          </cell>
          <cell r="EF31">
            <v>2361.2690642383041</v>
          </cell>
          <cell r="EG31">
            <v>2435.1067939343552</v>
          </cell>
          <cell r="EH31">
            <v>2508.9445236304064</v>
          </cell>
          <cell r="EI31">
            <v>2582.7822533264575</v>
          </cell>
          <cell r="EJ31">
            <v>2655.0816969871744</v>
          </cell>
          <cell r="EK31">
            <v>2727.3811406478912</v>
          </cell>
          <cell r="EL31">
            <v>2799.6805843086081</v>
          </cell>
          <cell r="EM31">
            <v>2871.980027969325</v>
          </cell>
          <cell r="EN31">
            <v>2944.2794716300418</v>
          </cell>
          <cell r="EO31">
            <v>3016.5789152907587</v>
          </cell>
          <cell r="EP31">
            <v>3088.8783589514755</v>
          </cell>
          <cell r="EQ31">
            <v>3159.6395165768581</v>
          </cell>
          <cell r="ER31">
            <v>3230.4006742022407</v>
          </cell>
          <cell r="ES31">
            <v>3301.1618318276232</v>
          </cell>
          <cell r="ET31">
            <v>3371.9229894530058</v>
          </cell>
          <cell r="EU31">
            <v>3442.6841470783884</v>
          </cell>
          <cell r="EV31">
            <v>3513.4453047037709</v>
          </cell>
          <cell r="EW31">
            <v>3584.2064623291535</v>
          </cell>
          <cell r="EX31">
            <v>3653.4293339192013</v>
          </cell>
          <cell r="EY31">
            <v>3722.6522055092491</v>
          </cell>
          <cell r="EZ31">
            <v>3791.875077099297</v>
          </cell>
          <cell r="FA31">
            <v>3861.0979486893448</v>
          </cell>
          <cell r="FB31">
            <v>3930.3208202793926</v>
          </cell>
          <cell r="FC31">
            <v>3999.5436918694404</v>
          </cell>
          <cell r="FD31">
            <v>4068.7665634594882</v>
          </cell>
          <cell r="FE31">
            <v>4136.4511490142022</v>
          </cell>
          <cell r="FF31">
            <v>4204.1357345689157</v>
          </cell>
          <cell r="FG31">
            <v>4271.8203201236292</v>
          </cell>
          <cell r="FH31">
            <v>4339.5049056783428</v>
          </cell>
          <cell r="FI31">
            <v>4407.1894912330563</v>
          </cell>
          <cell r="FJ31">
            <v>4474.8740767877698</v>
          </cell>
          <cell r="FK31">
            <v>4542.5586623424833</v>
          </cell>
          <cell r="FL31">
            <v>4608.7049618618621</v>
          </cell>
          <cell r="FM31">
            <v>4674.8512613812409</v>
          </cell>
          <cell r="FN31">
            <v>4740.9975609006196</v>
          </cell>
          <cell r="FO31">
            <v>4807.1438604199984</v>
          </cell>
          <cell r="FP31">
            <v>4873.2901599393772</v>
          </cell>
          <cell r="FQ31">
            <v>4939.436459458756</v>
          </cell>
          <cell r="FR31">
            <v>5005.5827589781347</v>
          </cell>
          <cell r="FS31">
            <v>5070.1907724621797</v>
          </cell>
          <cell r="FT31">
            <v>5134.7987859462246</v>
          </cell>
          <cell r="FU31">
            <v>5199.4067994302695</v>
          </cell>
          <cell r="FV31">
            <v>5264.0148129143145</v>
          </cell>
          <cell r="FW31">
            <v>5328.6228263983594</v>
          </cell>
          <cell r="FX31">
            <v>5393.2308398824043</v>
          </cell>
          <cell r="FY31">
            <v>5457.8388533664493</v>
          </cell>
          <cell r="FZ31">
            <v>5520.9085808151594</v>
          </cell>
          <cell r="GA31">
            <v>5583.9783082638696</v>
          </cell>
          <cell r="GB31">
            <v>5647.0480357125798</v>
          </cell>
          <cell r="GC31">
            <v>5710.11776316129</v>
          </cell>
          <cell r="GD31">
            <v>5773.1874906100002</v>
          </cell>
          <cell r="GE31">
            <v>5836.2572180587104</v>
          </cell>
          <cell r="GF31">
            <v>5899.3269455074205</v>
          </cell>
          <cell r="GG31">
            <v>5960.8583869207969</v>
          </cell>
          <cell r="GH31">
            <v>6022.3898283341732</v>
          </cell>
          <cell r="GI31">
            <v>6083.9212697475496</v>
          </cell>
          <cell r="GJ31">
            <v>6145.4527111609259</v>
          </cell>
          <cell r="GK31">
            <v>6206.9841525743022</v>
          </cell>
          <cell r="GL31">
            <v>6268.5155939876786</v>
          </cell>
          <cell r="GM31">
            <v>6330.0470354010549</v>
          </cell>
          <cell r="GN31">
            <v>6390.0401907790965</v>
          </cell>
          <cell r="GO31">
            <v>6450.0333461571381</v>
          </cell>
          <cell r="GP31">
            <v>6510.0265015351797</v>
          </cell>
          <cell r="GQ31">
            <v>6570.0196569132213</v>
          </cell>
          <cell r="GR31">
            <v>6630.0128122912629</v>
          </cell>
          <cell r="GS31">
            <v>6690.0059676693045</v>
          </cell>
          <cell r="GT31">
            <v>6749.9991230473461</v>
          </cell>
          <cell r="GU31">
            <v>6808.4539923900529</v>
          </cell>
          <cell r="GV31">
            <v>6866.9088617327598</v>
          </cell>
          <cell r="GW31">
            <v>6925.3637310754666</v>
          </cell>
        </row>
        <row r="32">
          <cell r="B32" t="str">
            <v>TN</v>
          </cell>
          <cell r="C32">
            <v>1.48</v>
          </cell>
          <cell r="D32">
            <v>89.632414657279995</v>
          </cell>
          <cell r="E32">
            <v>89.632414657279995</v>
          </cell>
          <cell r="F32">
            <v>89.632414657279995</v>
          </cell>
          <cell r="G32">
            <v>89.632414657279995</v>
          </cell>
          <cell r="H32">
            <v>89.632414657279995</v>
          </cell>
          <cell r="I32">
            <v>89.632414657279995</v>
          </cell>
          <cell r="J32">
            <v>89.632414657279995</v>
          </cell>
          <cell r="K32">
            <v>89.632414657279995</v>
          </cell>
          <cell r="L32">
            <v>89.632414657279995</v>
          </cell>
          <cell r="M32">
            <v>89.632414657279995</v>
          </cell>
          <cell r="N32">
            <v>89.632414657279995</v>
          </cell>
          <cell r="O32">
            <v>89.632414657279995</v>
          </cell>
          <cell r="P32">
            <v>89.632414657279995</v>
          </cell>
          <cell r="Q32">
            <v>89.632414657279995</v>
          </cell>
          <cell r="R32">
            <v>89.632414657279995</v>
          </cell>
          <cell r="S32">
            <v>89.632414657279995</v>
          </cell>
          <cell r="T32">
            <v>89.632414657279995</v>
          </cell>
          <cell r="U32">
            <v>89.632414657279995</v>
          </cell>
          <cell r="V32">
            <v>89.632414657279995</v>
          </cell>
          <cell r="W32">
            <v>89.632414657279995</v>
          </cell>
          <cell r="X32">
            <v>87.839766364134391</v>
          </cell>
          <cell r="Y32">
            <v>87.839766364134391</v>
          </cell>
          <cell r="Z32">
            <v>87.839766364134391</v>
          </cell>
          <cell r="AA32">
            <v>87.839766364134391</v>
          </cell>
          <cell r="AB32">
            <v>87.839766364134391</v>
          </cell>
          <cell r="AC32">
            <v>87.839766364134391</v>
          </cell>
          <cell r="AD32">
            <v>87.839766364134391</v>
          </cell>
          <cell r="AE32">
            <v>86.047118070988788</v>
          </cell>
          <cell r="AF32">
            <v>86.047118070988788</v>
          </cell>
          <cell r="AG32">
            <v>86.047118070988788</v>
          </cell>
          <cell r="AH32">
            <v>86.047118070988788</v>
          </cell>
          <cell r="AI32">
            <v>86.047118070988788</v>
          </cell>
          <cell r="AJ32">
            <v>86.047118070988788</v>
          </cell>
          <cell r="AK32">
            <v>86.047118070988788</v>
          </cell>
          <cell r="AL32">
            <v>84.254469777843184</v>
          </cell>
          <cell r="AM32">
            <v>84.254469777843184</v>
          </cell>
          <cell r="AN32">
            <v>84.254469777843184</v>
          </cell>
          <cell r="AO32">
            <v>84.254469777843184</v>
          </cell>
          <cell r="AP32">
            <v>84.254469777843184</v>
          </cell>
          <cell r="AQ32">
            <v>84.254469777843184</v>
          </cell>
          <cell r="AR32">
            <v>84.254469777843184</v>
          </cell>
          <cell r="AS32">
            <v>82.461821484697595</v>
          </cell>
          <cell r="AT32">
            <v>82.461821484697595</v>
          </cell>
          <cell r="AU32">
            <v>82.461821484697595</v>
          </cell>
          <cell r="AV32">
            <v>82.461821484697595</v>
          </cell>
          <cell r="AW32">
            <v>82.461821484697595</v>
          </cell>
          <cell r="AX32">
            <v>82.461821484697595</v>
          </cell>
          <cell r="AY32">
            <v>82.461821484697595</v>
          </cell>
          <cell r="AZ32">
            <v>80.669173191552005</v>
          </cell>
          <cell r="BA32">
            <v>80.669173191552005</v>
          </cell>
          <cell r="BB32">
            <v>80.669173191552005</v>
          </cell>
          <cell r="BC32">
            <v>80.669173191552005</v>
          </cell>
          <cell r="BD32">
            <v>80.669173191552005</v>
          </cell>
          <cell r="BE32">
            <v>80.669173191552005</v>
          </cell>
          <cell r="BF32">
            <v>80.669173191552005</v>
          </cell>
          <cell r="BG32">
            <v>78.876524898406387</v>
          </cell>
          <cell r="BH32">
            <v>78.876524898406387</v>
          </cell>
          <cell r="BI32">
            <v>78.876524898406387</v>
          </cell>
          <cell r="BJ32">
            <v>78.876524898406387</v>
          </cell>
          <cell r="BK32">
            <v>78.876524898406387</v>
          </cell>
          <cell r="BL32">
            <v>78.876524898406387</v>
          </cell>
          <cell r="BM32">
            <v>78.876524898406387</v>
          </cell>
          <cell r="BN32">
            <v>77.083876605260798</v>
          </cell>
          <cell r="BO32">
            <v>77.083876605260798</v>
          </cell>
          <cell r="BP32">
            <v>77.083876605260798</v>
          </cell>
          <cell r="BQ32">
            <v>77.083876605260798</v>
          </cell>
          <cell r="BR32">
            <v>77.083876605260798</v>
          </cell>
          <cell r="BS32">
            <v>77.083876605260798</v>
          </cell>
          <cell r="BT32">
            <v>77.083876605260798</v>
          </cell>
          <cell r="BU32">
            <v>75.291228312115194</v>
          </cell>
          <cell r="BV32">
            <v>75.291228312115194</v>
          </cell>
          <cell r="BW32">
            <v>75.291228312115194</v>
          </cell>
          <cell r="BX32">
            <v>75.291228312115194</v>
          </cell>
          <cell r="BY32">
            <v>75.291228312115194</v>
          </cell>
          <cell r="BZ32">
            <v>75.291228312115194</v>
          </cell>
          <cell r="CA32">
            <v>75.291228312115194</v>
          </cell>
          <cell r="CB32">
            <v>73.498580018969591</v>
          </cell>
          <cell r="CC32">
            <v>73.498580018969591</v>
          </cell>
          <cell r="CD32">
            <v>73.498580018969591</v>
          </cell>
          <cell r="CE32">
            <v>73.498580018969591</v>
          </cell>
          <cell r="CF32">
            <v>73.498580018969591</v>
          </cell>
          <cell r="CG32">
            <v>73.498580018969591</v>
          </cell>
          <cell r="CH32">
            <v>73.498580018969591</v>
          </cell>
          <cell r="CI32">
            <v>71.705931725824001</v>
          </cell>
          <cell r="CJ32">
            <v>71.705931725824001</v>
          </cell>
          <cell r="CK32">
            <v>71.705931725824001</v>
          </cell>
          <cell r="CL32">
            <v>71.705931725824001</v>
          </cell>
          <cell r="CM32">
            <v>71.705931725824001</v>
          </cell>
          <cell r="CN32">
            <v>71.705931725824001</v>
          </cell>
          <cell r="CO32">
            <v>71.705931725824001</v>
          </cell>
          <cell r="CP32">
            <v>69.913283432678398</v>
          </cell>
          <cell r="CQ32">
            <v>69.913283432678398</v>
          </cell>
          <cell r="CR32">
            <v>69.913283432678398</v>
          </cell>
          <cell r="CS32">
            <v>69.913283432678398</v>
          </cell>
          <cell r="CT32">
            <v>69.913283432678398</v>
          </cell>
          <cell r="CU32">
            <v>69.913283432678398</v>
          </cell>
          <cell r="CV32">
            <v>69.913283432678398</v>
          </cell>
          <cell r="CW32">
            <v>68.120635139532794</v>
          </cell>
          <cell r="CX32">
            <v>68.120635139532794</v>
          </cell>
          <cell r="CY32">
            <v>68.120635139532794</v>
          </cell>
          <cell r="DA32" t="str">
            <v>TN</v>
          </cell>
          <cell r="DB32">
            <v>89.632414657279995</v>
          </cell>
          <cell r="DC32">
            <v>179.26482931455999</v>
          </cell>
          <cell r="DD32">
            <v>268.89724397184</v>
          </cell>
          <cell r="DE32">
            <v>358.52965862911998</v>
          </cell>
          <cell r="DF32">
            <v>448.16207328639996</v>
          </cell>
          <cell r="DG32">
            <v>537.79448794368</v>
          </cell>
          <cell r="DH32">
            <v>627.42690260096003</v>
          </cell>
          <cell r="DI32">
            <v>717.05931725824007</v>
          </cell>
          <cell r="DJ32">
            <v>806.69173191552011</v>
          </cell>
          <cell r="DK32">
            <v>896.32414657280015</v>
          </cell>
          <cell r="DL32">
            <v>985.95656123008018</v>
          </cell>
          <cell r="DM32">
            <v>1075.5889758873602</v>
          </cell>
          <cell r="DN32">
            <v>1165.2213905446401</v>
          </cell>
          <cell r="DO32">
            <v>1254.8538052019201</v>
          </cell>
          <cell r="DP32">
            <v>1344.4862198592</v>
          </cell>
          <cell r="DQ32">
            <v>1434.1186345164799</v>
          </cell>
          <cell r="DR32">
            <v>1523.7510491737598</v>
          </cell>
          <cell r="DS32">
            <v>1613.3834638310398</v>
          </cell>
          <cell r="DT32">
            <v>1703.0158784883197</v>
          </cell>
          <cell r="DU32">
            <v>1792.6482931455996</v>
          </cell>
          <cell r="DV32">
            <v>1880.4880595097341</v>
          </cell>
          <cell r="DW32">
            <v>1968.3278258738685</v>
          </cell>
          <cell r="DX32">
            <v>2056.1675922380027</v>
          </cell>
          <cell r="DY32">
            <v>2144.0073586021372</v>
          </cell>
          <cell r="DZ32">
            <v>2231.8471249662716</v>
          </cell>
          <cell r="EA32">
            <v>2319.6868913304061</v>
          </cell>
          <cell r="EB32">
            <v>2407.5266576945405</v>
          </cell>
          <cell r="EC32">
            <v>2493.5737757655293</v>
          </cell>
          <cell r="ED32">
            <v>2579.620893836518</v>
          </cell>
          <cell r="EE32">
            <v>2665.6680119075068</v>
          </cell>
          <cell r="EF32">
            <v>2751.7151299784955</v>
          </cell>
          <cell r="EG32">
            <v>2837.7622480494842</v>
          </cell>
          <cell r="EH32">
            <v>2923.809366120473</v>
          </cell>
          <cell r="EI32">
            <v>3009.8564841914617</v>
          </cell>
          <cell r="EJ32">
            <v>3094.1109539693048</v>
          </cell>
          <cell r="EK32">
            <v>3178.3654237471478</v>
          </cell>
          <cell r="EL32">
            <v>3262.6198935249909</v>
          </cell>
          <cell r="EM32">
            <v>3346.8743633028339</v>
          </cell>
          <cell r="EN32">
            <v>3431.1288330806769</v>
          </cell>
          <cell r="EO32">
            <v>3515.38330285852</v>
          </cell>
          <cell r="EP32">
            <v>3599.637772636363</v>
          </cell>
          <cell r="EQ32">
            <v>3682.0995941210608</v>
          </cell>
          <cell r="ER32">
            <v>3764.5614156057586</v>
          </cell>
          <cell r="ES32">
            <v>3847.0232370904564</v>
          </cell>
          <cell r="ET32">
            <v>3929.4850585751542</v>
          </cell>
          <cell r="EU32">
            <v>4011.946880059852</v>
          </cell>
          <cell r="EV32">
            <v>4094.4087015445498</v>
          </cell>
          <cell r="EW32">
            <v>4176.8705230292471</v>
          </cell>
          <cell r="EX32">
            <v>4257.5396962207988</v>
          </cell>
          <cell r="EY32">
            <v>4338.2088694123504</v>
          </cell>
          <cell r="EZ32">
            <v>4418.878042603902</v>
          </cell>
          <cell r="FA32">
            <v>4499.5472157954537</v>
          </cell>
          <cell r="FB32">
            <v>4580.2163889870053</v>
          </cell>
          <cell r="FC32">
            <v>4660.8855621785569</v>
          </cell>
          <cell r="FD32">
            <v>4741.5547353701086</v>
          </cell>
          <cell r="FE32">
            <v>4820.431260268515</v>
          </cell>
          <cell r="FF32">
            <v>4899.3077851669213</v>
          </cell>
          <cell r="FG32">
            <v>4978.1843100653277</v>
          </cell>
          <cell r="FH32">
            <v>5057.0608349637341</v>
          </cell>
          <cell r="FI32">
            <v>5135.9373598621405</v>
          </cell>
          <cell r="FJ32">
            <v>5214.8138847605469</v>
          </cell>
          <cell r="FK32">
            <v>5293.6904096589533</v>
          </cell>
          <cell r="FL32">
            <v>5370.7742862642144</v>
          </cell>
          <cell r="FM32">
            <v>5447.8581628694756</v>
          </cell>
          <cell r="FN32">
            <v>5524.9420394747367</v>
          </cell>
          <cell r="FO32">
            <v>5602.0259160799978</v>
          </cell>
          <cell r="FP32">
            <v>5679.109792685259</v>
          </cell>
          <cell r="FQ32">
            <v>5756.1936692905201</v>
          </cell>
          <cell r="FR32">
            <v>5833.2775458957813</v>
          </cell>
          <cell r="FS32">
            <v>5908.5687742078962</v>
          </cell>
          <cell r="FT32">
            <v>5983.8600025200112</v>
          </cell>
          <cell r="FU32">
            <v>6059.1512308321262</v>
          </cell>
          <cell r="FV32">
            <v>6134.4424591442412</v>
          </cell>
          <cell r="FW32">
            <v>6209.7336874563562</v>
          </cell>
          <cell r="FX32">
            <v>6285.0249157684711</v>
          </cell>
          <cell r="FY32">
            <v>6360.3161440805861</v>
          </cell>
          <cell r="FZ32">
            <v>6433.8147240995559</v>
          </cell>
          <cell r="GA32">
            <v>6507.3133041185256</v>
          </cell>
          <cell r="GB32">
            <v>6580.8118841374953</v>
          </cell>
          <cell r="GC32">
            <v>6654.3104641564651</v>
          </cell>
          <cell r="GD32">
            <v>6727.8090441754348</v>
          </cell>
          <cell r="GE32">
            <v>6801.3076241944045</v>
          </cell>
          <cell r="GF32">
            <v>6874.8062042133743</v>
          </cell>
          <cell r="GG32">
            <v>6946.5121359391978</v>
          </cell>
          <cell r="GH32">
            <v>7018.2180676650214</v>
          </cell>
          <cell r="GI32">
            <v>7089.923999390845</v>
          </cell>
          <cell r="GJ32">
            <v>7161.6299311166686</v>
          </cell>
          <cell r="GK32">
            <v>7233.3358628424921</v>
          </cell>
          <cell r="GL32">
            <v>7305.0417945683157</v>
          </cell>
          <cell r="GM32">
            <v>7376.7477262941393</v>
          </cell>
          <cell r="GN32">
            <v>7446.6610097268176</v>
          </cell>
          <cell r="GO32">
            <v>7516.5742931594959</v>
          </cell>
          <cell r="GP32">
            <v>7586.4875765921743</v>
          </cell>
          <cell r="GQ32">
            <v>7656.4008600248526</v>
          </cell>
          <cell r="GR32">
            <v>7726.3141434575309</v>
          </cell>
          <cell r="GS32">
            <v>7796.2274268902092</v>
          </cell>
          <cell r="GT32">
            <v>7866.1407103228876</v>
          </cell>
          <cell r="GU32">
            <v>7934.2613454624206</v>
          </cell>
          <cell r="GV32">
            <v>8002.3819806019537</v>
          </cell>
          <cell r="GW32">
            <v>8070.5026157414868</v>
          </cell>
        </row>
        <row r="33">
          <cell r="B33" t="str">
            <v>TO</v>
          </cell>
          <cell r="C33">
            <v>1.55</v>
          </cell>
          <cell r="D33">
            <v>93.871785620800011</v>
          </cell>
          <cell r="E33">
            <v>93.871785620800011</v>
          </cell>
          <cell r="F33">
            <v>93.871785620800011</v>
          </cell>
          <cell r="G33">
            <v>93.871785620800011</v>
          </cell>
          <cell r="H33">
            <v>93.871785620800011</v>
          </cell>
          <cell r="I33">
            <v>93.871785620800011</v>
          </cell>
          <cell r="J33">
            <v>93.871785620800011</v>
          </cell>
          <cell r="K33">
            <v>93.871785620800011</v>
          </cell>
          <cell r="L33">
            <v>93.871785620800011</v>
          </cell>
          <cell r="M33">
            <v>93.871785620800011</v>
          </cell>
          <cell r="N33">
            <v>93.871785620800011</v>
          </cell>
          <cell r="O33">
            <v>93.871785620800011</v>
          </cell>
          <cell r="P33">
            <v>93.871785620800011</v>
          </cell>
          <cell r="Q33">
            <v>93.871785620800011</v>
          </cell>
          <cell r="R33">
            <v>93.871785620800011</v>
          </cell>
          <cell r="S33">
            <v>93.871785620800011</v>
          </cell>
          <cell r="T33">
            <v>93.871785620800011</v>
          </cell>
          <cell r="U33">
            <v>93.871785620800011</v>
          </cell>
          <cell r="V33">
            <v>93.871785620800011</v>
          </cell>
          <cell r="W33">
            <v>93.871785620800011</v>
          </cell>
          <cell r="X33">
            <v>91.994349908384009</v>
          </cell>
          <cell r="Y33">
            <v>91.994349908384009</v>
          </cell>
          <cell r="Z33">
            <v>91.994349908384009</v>
          </cell>
          <cell r="AA33">
            <v>91.994349908384009</v>
          </cell>
          <cell r="AB33">
            <v>91.994349908384009</v>
          </cell>
          <cell r="AC33">
            <v>91.994349908384009</v>
          </cell>
          <cell r="AD33">
            <v>91.994349908384009</v>
          </cell>
          <cell r="AE33">
            <v>90.116914195968008</v>
          </cell>
          <cell r="AF33">
            <v>90.116914195968008</v>
          </cell>
          <cell r="AG33">
            <v>90.116914195968008</v>
          </cell>
          <cell r="AH33">
            <v>90.116914195968008</v>
          </cell>
          <cell r="AI33">
            <v>90.116914195968008</v>
          </cell>
          <cell r="AJ33">
            <v>90.116914195968008</v>
          </cell>
          <cell r="AK33">
            <v>90.116914195968008</v>
          </cell>
          <cell r="AL33">
            <v>88.239478483552006</v>
          </cell>
          <cell r="AM33">
            <v>88.239478483552006</v>
          </cell>
          <cell r="AN33">
            <v>88.239478483552006</v>
          </cell>
          <cell r="AO33">
            <v>88.239478483552006</v>
          </cell>
          <cell r="AP33">
            <v>88.239478483552006</v>
          </cell>
          <cell r="AQ33">
            <v>88.239478483552006</v>
          </cell>
          <cell r="AR33">
            <v>88.239478483552006</v>
          </cell>
          <cell r="AS33">
            <v>86.362042771136004</v>
          </cell>
          <cell r="AT33">
            <v>86.362042771136004</v>
          </cell>
          <cell r="AU33">
            <v>86.362042771136004</v>
          </cell>
          <cell r="AV33">
            <v>86.362042771136004</v>
          </cell>
          <cell r="AW33">
            <v>86.362042771136004</v>
          </cell>
          <cell r="AX33">
            <v>86.362042771136004</v>
          </cell>
          <cell r="AY33">
            <v>86.362042771136004</v>
          </cell>
          <cell r="AZ33">
            <v>84.484607058720002</v>
          </cell>
          <cell r="BA33">
            <v>84.484607058720002</v>
          </cell>
          <cell r="BB33">
            <v>84.484607058720002</v>
          </cell>
          <cell r="BC33">
            <v>84.484607058720002</v>
          </cell>
          <cell r="BD33">
            <v>84.484607058720002</v>
          </cell>
          <cell r="BE33">
            <v>84.484607058720002</v>
          </cell>
          <cell r="BF33">
            <v>84.484607058720002</v>
          </cell>
          <cell r="BG33">
            <v>82.607171346304</v>
          </cell>
          <cell r="BH33">
            <v>82.607171346304</v>
          </cell>
          <cell r="BI33">
            <v>82.607171346304</v>
          </cell>
          <cell r="BJ33">
            <v>82.607171346304</v>
          </cell>
          <cell r="BK33">
            <v>82.607171346304</v>
          </cell>
          <cell r="BL33">
            <v>82.607171346304</v>
          </cell>
          <cell r="BM33">
            <v>82.607171346304</v>
          </cell>
          <cell r="BN33">
            <v>80.729735633887998</v>
          </cell>
          <cell r="BO33">
            <v>80.729735633887998</v>
          </cell>
          <cell r="BP33">
            <v>80.729735633887998</v>
          </cell>
          <cell r="BQ33">
            <v>80.729735633887998</v>
          </cell>
          <cell r="BR33">
            <v>80.729735633887998</v>
          </cell>
          <cell r="BS33">
            <v>80.729735633887998</v>
          </cell>
          <cell r="BT33">
            <v>80.729735633887998</v>
          </cell>
          <cell r="BU33">
            <v>78.852299921471996</v>
          </cell>
          <cell r="BV33">
            <v>78.852299921471996</v>
          </cell>
          <cell r="BW33">
            <v>78.852299921471996</v>
          </cell>
          <cell r="BX33">
            <v>78.852299921471996</v>
          </cell>
          <cell r="BY33">
            <v>78.852299921471996</v>
          </cell>
          <cell r="BZ33">
            <v>78.852299921471996</v>
          </cell>
          <cell r="CA33">
            <v>78.852299921471996</v>
          </cell>
          <cell r="CB33">
            <v>76.974864209055994</v>
          </cell>
          <cell r="CC33">
            <v>76.974864209055994</v>
          </cell>
          <cell r="CD33">
            <v>76.974864209055994</v>
          </cell>
          <cell r="CE33">
            <v>76.974864209055994</v>
          </cell>
          <cell r="CF33">
            <v>76.974864209055994</v>
          </cell>
          <cell r="CG33">
            <v>76.974864209055994</v>
          </cell>
          <cell r="CH33">
            <v>76.974864209055994</v>
          </cell>
          <cell r="CI33">
            <v>75.097428496640021</v>
          </cell>
          <cell r="CJ33">
            <v>75.097428496640021</v>
          </cell>
          <cell r="CK33">
            <v>75.097428496640021</v>
          </cell>
          <cell r="CL33">
            <v>75.097428496640021</v>
          </cell>
          <cell r="CM33">
            <v>75.097428496640021</v>
          </cell>
          <cell r="CN33">
            <v>75.097428496640021</v>
          </cell>
          <cell r="CO33">
            <v>75.097428496640021</v>
          </cell>
          <cell r="CP33">
            <v>73.219992784224019</v>
          </cell>
          <cell r="CQ33">
            <v>73.219992784224019</v>
          </cell>
          <cell r="CR33">
            <v>73.219992784224019</v>
          </cell>
          <cell r="CS33">
            <v>73.219992784224019</v>
          </cell>
          <cell r="CT33">
            <v>73.219992784224019</v>
          </cell>
          <cell r="CU33">
            <v>73.219992784224019</v>
          </cell>
          <cell r="CV33">
            <v>73.219992784224019</v>
          </cell>
          <cell r="CW33">
            <v>71.342557071808017</v>
          </cell>
          <cell r="CX33">
            <v>71.342557071808017</v>
          </cell>
          <cell r="CY33">
            <v>71.342557071808017</v>
          </cell>
          <cell r="DA33" t="str">
            <v>TO</v>
          </cell>
          <cell r="DB33">
            <v>93.871785620800011</v>
          </cell>
          <cell r="DC33">
            <v>187.74357124160002</v>
          </cell>
          <cell r="DD33">
            <v>281.61535686240006</v>
          </cell>
          <cell r="DE33">
            <v>375.48714248320005</v>
          </cell>
          <cell r="DF33">
            <v>469.35892810400003</v>
          </cell>
          <cell r="DG33">
            <v>563.23071372480001</v>
          </cell>
          <cell r="DH33">
            <v>657.10249934559999</v>
          </cell>
          <cell r="DI33">
            <v>750.97428496639998</v>
          </cell>
          <cell r="DJ33">
            <v>844.84607058719996</v>
          </cell>
          <cell r="DK33">
            <v>938.71785620799994</v>
          </cell>
          <cell r="DL33">
            <v>1032.5896418288</v>
          </cell>
          <cell r="DM33">
            <v>1126.4614274496</v>
          </cell>
          <cell r="DN33">
            <v>1220.3332130704</v>
          </cell>
          <cell r="DO33">
            <v>1314.2049986912</v>
          </cell>
          <cell r="DP33">
            <v>1408.076784312</v>
          </cell>
          <cell r="DQ33">
            <v>1501.9485699328</v>
          </cell>
          <cell r="DR33">
            <v>1595.8203555535999</v>
          </cell>
          <cell r="DS33">
            <v>1689.6921411743999</v>
          </cell>
          <cell r="DT33">
            <v>1783.5639267951999</v>
          </cell>
          <cell r="DU33">
            <v>1877.4357124159999</v>
          </cell>
          <cell r="DV33">
            <v>1969.4300623243839</v>
          </cell>
          <cell r="DW33">
            <v>2061.4244122327677</v>
          </cell>
          <cell r="DX33">
            <v>2153.4187621411515</v>
          </cell>
          <cell r="DY33">
            <v>2245.4131120495354</v>
          </cell>
          <cell r="DZ33">
            <v>2337.4074619579192</v>
          </cell>
          <cell r="EA33">
            <v>2429.401811866303</v>
          </cell>
          <cell r="EB33">
            <v>2521.3961617746868</v>
          </cell>
          <cell r="EC33">
            <v>2611.5130759706549</v>
          </cell>
          <cell r="ED33">
            <v>2701.629990166623</v>
          </cell>
          <cell r="EE33">
            <v>2791.7469043625911</v>
          </cell>
          <cell r="EF33">
            <v>2881.8638185585592</v>
          </cell>
          <cell r="EG33">
            <v>2971.9807327545273</v>
          </cell>
          <cell r="EH33">
            <v>3062.0976469504953</v>
          </cell>
          <cell r="EI33">
            <v>3152.2145611464634</v>
          </cell>
          <cell r="EJ33">
            <v>3240.4540396300154</v>
          </cell>
          <cell r="EK33">
            <v>3328.6935181135673</v>
          </cell>
          <cell r="EL33">
            <v>3416.9329965971192</v>
          </cell>
          <cell r="EM33">
            <v>3505.1724750806711</v>
          </cell>
          <cell r="EN33">
            <v>3593.411953564223</v>
          </cell>
          <cell r="EO33">
            <v>3681.651432047775</v>
          </cell>
          <cell r="EP33">
            <v>3769.8909105313269</v>
          </cell>
          <cell r="EQ33">
            <v>3856.2529533024631</v>
          </cell>
          <cell r="ER33">
            <v>3942.6149960735993</v>
          </cell>
          <cell r="ES33">
            <v>4028.9770388447355</v>
          </cell>
          <cell r="ET33">
            <v>4115.3390816158717</v>
          </cell>
          <cell r="EU33">
            <v>4201.7011243870074</v>
          </cell>
          <cell r="EV33">
            <v>4288.0631671581432</v>
          </cell>
          <cell r="EW33">
            <v>4374.4252099292789</v>
          </cell>
          <cell r="EX33">
            <v>4458.909816987999</v>
          </cell>
          <cell r="EY33">
            <v>4543.394424046719</v>
          </cell>
          <cell r="EZ33">
            <v>4627.879031105439</v>
          </cell>
          <cell r="FA33">
            <v>4712.3636381641591</v>
          </cell>
          <cell r="FB33">
            <v>4796.8482452228791</v>
          </cell>
          <cell r="FC33">
            <v>4881.3328522815991</v>
          </cell>
          <cell r="FD33">
            <v>4965.8174593403191</v>
          </cell>
          <cell r="FE33">
            <v>5048.4246306866235</v>
          </cell>
          <cell r="FF33">
            <v>5131.0318020329278</v>
          </cell>
          <cell r="FG33">
            <v>5213.6389733792321</v>
          </cell>
          <cell r="FH33">
            <v>5296.2461447255364</v>
          </cell>
          <cell r="FI33">
            <v>5378.8533160718407</v>
          </cell>
          <cell r="FJ33">
            <v>5461.460487418145</v>
          </cell>
          <cell r="FK33">
            <v>5544.0676587644493</v>
          </cell>
          <cell r="FL33">
            <v>5624.797394398337</v>
          </cell>
          <cell r="FM33">
            <v>5705.5271300322247</v>
          </cell>
          <cell r="FN33">
            <v>5786.2568656661124</v>
          </cell>
          <cell r="FO33">
            <v>5866.9866013000001</v>
          </cell>
          <cell r="FP33">
            <v>5947.7163369338878</v>
          </cell>
          <cell r="FQ33">
            <v>6028.4460725677754</v>
          </cell>
          <cell r="FR33">
            <v>6109.1758082016631</v>
          </cell>
          <cell r="FS33">
            <v>6188.0281081231351</v>
          </cell>
          <cell r="FT33">
            <v>6266.8804080446071</v>
          </cell>
          <cell r="FU33">
            <v>6345.732707966079</v>
          </cell>
          <cell r="FV33">
            <v>6424.585007887551</v>
          </cell>
          <cell r="FW33">
            <v>6503.437307809023</v>
          </cell>
          <cell r="FX33">
            <v>6582.2896077304949</v>
          </cell>
          <cell r="FY33">
            <v>6661.1419076519669</v>
          </cell>
          <cell r="FZ33">
            <v>6738.1167718610232</v>
          </cell>
          <cell r="GA33">
            <v>6815.0916360700794</v>
          </cell>
          <cell r="GB33">
            <v>6892.0665002791357</v>
          </cell>
          <cell r="GC33">
            <v>6969.0413644881919</v>
          </cell>
          <cell r="GD33">
            <v>7046.0162286972482</v>
          </cell>
          <cell r="GE33">
            <v>7122.9910929063044</v>
          </cell>
          <cell r="GF33">
            <v>7199.9659571153607</v>
          </cell>
          <cell r="GG33">
            <v>7275.0633856120003</v>
          </cell>
          <cell r="GH33">
            <v>7350.1608141086399</v>
          </cell>
          <cell r="GI33">
            <v>7425.2582426052795</v>
          </cell>
          <cell r="GJ33">
            <v>7500.3556711019191</v>
          </cell>
          <cell r="GK33">
            <v>7575.4530995985588</v>
          </cell>
          <cell r="GL33">
            <v>7650.5505280951984</v>
          </cell>
          <cell r="GM33">
            <v>7725.647956591838</v>
          </cell>
          <cell r="GN33">
            <v>7798.8679493760619</v>
          </cell>
          <cell r="GO33">
            <v>7872.0879421602858</v>
          </cell>
          <cell r="GP33">
            <v>7945.3079349445097</v>
          </cell>
          <cell r="GQ33">
            <v>8018.5279277287336</v>
          </cell>
          <cell r="GR33">
            <v>8091.7479205129575</v>
          </cell>
          <cell r="GS33">
            <v>8164.9679132971814</v>
          </cell>
          <cell r="GT33">
            <v>8238.1879060814063</v>
          </cell>
          <cell r="GU33">
            <v>8309.5304631532144</v>
          </cell>
          <cell r="GV33">
            <v>8380.8730202250226</v>
          </cell>
          <cell r="GW33">
            <v>8452.2155772968308</v>
          </cell>
        </row>
        <row r="34">
          <cell r="B34" t="str">
            <v>TP</v>
          </cell>
          <cell r="C34">
            <v>1.08</v>
          </cell>
          <cell r="D34">
            <v>65.407437722880019</v>
          </cell>
          <cell r="E34">
            <v>65.407437722880019</v>
          </cell>
          <cell r="F34">
            <v>65.407437722880019</v>
          </cell>
          <cell r="G34">
            <v>65.407437722880019</v>
          </cell>
          <cell r="H34">
            <v>65.407437722880019</v>
          </cell>
          <cell r="I34">
            <v>65.407437722880019</v>
          </cell>
          <cell r="J34">
            <v>65.407437722880019</v>
          </cell>
          <cell r="K34">
            <v>65.407437722880019</v>
          </cell>
          <cell r="L34">
            <v>65.407437722880019</v>
          </cell>
          <cell r="M34">
            <v>65.407437722880019</v>
          </cell>
          <cell r="N34">
            <v>65.407437722880019</v>
          </cell>
          <cell r="O34">
            <v>65.407437722880019</v>
          </cell>
          <cell r="P34">
            <v>65.407437722880019</v>
          </cell>
          <cell r="Q34">
            <v>65.407437722880019</v>
          </cell>
          <cell r="R34">
            <v>65.407437722880019</v>
          </cell>
          <cell r="S34">
            <v>65.407437722880019</v>
          </cell>
          <cell r="T34">
            <v>65.407437722880019</v>
          </cell>
          <cell r="U34">
            <v>65.407437722880019</v>
          </cell>
          <cell r="V34">
            <v>65.407437722880019</v>
          </cell>
          <cell r="W34">
            <v>65.407437722880019</v>
          </cell>
          <cell r="X34">
            <v>64.0992889684224</v>
          </cell>
          <cell r="Y34">
            <v>64.0992889684224</v>
          </cell>
          <cell r="Z34">
            <v>64.0992889684224</v>
          </cell>
          <cell r="AA34">
            <v>64.0992889684224</v>
          </cell>
          <cell r="AB34">
            <v>64.0992889684224</v>
          </cell>
          <cell r="AC34">
            <v>64.0992889684224</v>
          </cell>
          <cell r="AD34">
            <v>64.0992889684224</v>
          </cell>
          <cell r="AE34">
            <v>62.791140213964795</v>
          </cell>
          <cell r="AF34">
            <v>62.791140213964795</v>
          </cell>
          <cell r="AG34">
            <v>62.791140213964795</v>
          </cell>
          <cell r="AH34">
            <v>62.791140213964795</v>
          </cell>
          <cell r="AI34">
            <v>62.791140213964795</v>
          </cell>
          <cell r="AJ34">
            <v>62.791140213964795</v>
          </cell>
          <cell r="AK34">
            <v>62.791140213964795</v>
          </cell>
          <cell r="AL34">
            <v>61.482991459507204</v>
          </cell>
          <cell r="AM34">
            <v>61.482991459507204</v>
          </cell>
          <cell r="AN34">
            <v>61.482991459507204</v>
          </cell>
          <cell r="AO34">
            <v>61.482991459507204</v>
          </cell>
          <cell r="AP34">
            <v>61.482991459507204</v>
          </cell>
          <cell r="AQ34">
            <v>61.482991459507204</v>
          </cell>
          <cell r="AR34">
            <v>61.482991459507204</v>
          </cell>
          <cell r="AS34">
            <v>60.174842705049613</v>
          </cell>
          <cell r="AT34">
            <v>60.174842705049613</v>
          </cell>
          <cell r="AU34">
            <v>60.174842705049613</v>
          </cell>
          <cell r="AV34">
            <v>60.174842705049613</v>
          </cell>
          <cell r="AW34">
            <v>60.174842705049613</v>
          </cell>
          <cell r="AX34">
            <v>60.174842705049613</v>
          </cell>
          <cell r="AY34">
            <v>60.174842705049613</v>
          </cell>
          <cell r="AZ34">
            <v>58.866693950592008</v>
          </cell>
          <cell r="BA34">
            <v>58.866693950592008</v>
          </cell>
          <cell r="BB34">
            <v>58.866693950592008</v>
          </cell>
          <cell r="BC34">
            <v>58.866693950592008</v>
          </cell>
          <cell r="BD34">
            <v>58.866693950592008</v>
          </cell>
          <cell r="BE34">
            <v>58.866693950592008</v>
          </cell>
          <cell r="BF34">
            <v>58.866693950592008</v>
          </cell>
          <cell r="BG34">
            <v>57.558545196134411</v>
          </cell>
          <cell r="BH34">
            <v>57.558545196134411</v>
          </cell>
          <cell r="BI34">
            <v>57.558545196134411</v>
          </cell>
          <cell r="BJ34">
            <v>57.558545196134411</v>
          </cell>
          <cell r="BK34">
            <v>57.558545196134411</v>
          </cell>
          <cell r="BL34">
            <v>57.558545196134411</v>
          </cell>
          <cell r="BM34">
            <v>57.558545196134411</v>
          </cell>
          <cell r="BN34">
            <v>56.250396441676806</v>
          </cell>
          <cell r="BO34">
            <v>56.250396441676806</v>
          </cell>
          <cell r="BP34">
            <v>56.250396441676806</v>
          </cell>
          <cell r="BQ34">
            <v>56.250396441676806</v>
          </cell>
          <cell r="BR34">
            <v>56.250396441676806</v>
          </cell>
          <cell r="BS34">
            <v>56.250396441676806</v>
          </cell>
          <cell r="BT34">
            <v>56.250396441676806</v>
          </cell>
          <cell r="BU34">
            <v>54.942247687219201</v>
          </cell>
          <cell r="BV34">
            <v>54.942247687219201</v>
          </cell>
          <cell r="BW34">
            <v>54.942247687219201</v>
          </cell>
          <cell r="BX34">
            <v>54.942247687219201</v>
          </cell>
          <cell r="BY34">
            <v>54.942247687219201</v>
          </cell>
          <cell r="BZ34">
            <v>54.942247687219201</v>
          </cell>
          <cell r="CA34">
            <v>54.942247687219201</v>
          </cell>
          <cell r="CB34">
            <v>53.634098932761603</v>
          </cell>
          <cell r="CC34">
            <v>53.634098932761603</v>
          </cell>
          <cell r="CD34">
            <v>53.634098932761603</v>
          </cell>
          <cell r="CE34">
            <v>53.634098932761603</v>
          </cell>
          <cell r="CF34">
            <v>53.634098932761603</v>
          </cell>
          <cell r="CG34">
            <v>53.634098932761603</v>
          </cell>
          <cell r="CH34">
            <v>53.634098932761603</v>
          </cell>
          <cell r="CI34">
            <v>52.325950178304005</v>
          </cell>
          <cell r="CJ34">
            <v>52.325950178304005</v>
          </cell>
          <cell r="CK34">
            <v>52.325950178304005</v>
          </cell>
          <cell r="CL34">
            <v>52.325950178304005</v>
          </cell>
          <cell r="CM34">
            <v>52.325950178304005</v>
          </cell>
          <cell r="CN34">
            <v>52.325950178304005</v>
          </cell>
          <cell r="CO34">
            <v>52.325950178304005</v>
          </cell>
          <cell r="CP34">
            <v>51.017801423846407</v>
          </cell>
          <cell r="CQ34">
            <v>51.017801423846407</v>
          </cell>
          <cell r="CR34">
            <v>51.017801423846407</v>
          </cell>
          <cell r="CS34">
            <v>51.017801423846407</v>
          </cell>
          <cell r="CT34">
            <v>51.017801423846407</v>
          </cell>
          <cell r="CU34">
            <v>51.017801423846407</v>
          </cell>
          <cell r="CV34">
            <v>51.017801423846407</v>
          </cell>
          <cell r="CW34">
            <v>49.709652669388809</v>
          </cell>
          <cell r="CX34">
            <v>49.709652669388809</v>
          </cell>
          <cell r="CY34">
            <v>49.709652669388809</v>
          </cell>
          <cell r="DA34" t="str">
            <v>TP</v>
          </cell>
          <cell r="DB34">
            <v>65.407437722880019</v>
          </cell>
          <cell r="DC34">
            <v>130.81487544576004</v>
          </cell>
          <cell r="DD34">
            <v>196.22231316864006</v>
          </cell>
          <cell r="DE34">
            <v>261.62975089152008</v>
          </cell>
          <cell r="DF34">
            <v>327.03718861440007</v>
          </cell>
          <cell r="DG34">
            <v>392.44462633728006</v>
          </cell>
          <cell r="DH34">
            <v>457.85206406016005</v>
          </cell>
          <cell r="DI34">
            <v>523.25950178304004</v>
          </cell>
          <cell r="DJ34">
            <v>588.66693950592003</v>
          </cell>
          <cell r="DK34">
            <v>654.07437722880002</v>
          </cell>
          <cell r="DL34">
            <v>719.48181495168001</v>
          </cell>
          <cell r="DM34">
            <v>784.88925267456</v>
          </cell>
          <cell r="DN34">
            <v>850.29669039743999</v>
          </cell>
          <cell r="DO34">
            <v>915.70412812031998</v>
          </cell>
          <cell r="DP34">
            <v>981.11156584319997</v>
          </cell>
          <cell r="DQ34">
            <v>1046.5190035660801</v>
          </cell>
          <cell r="DR34">
            <v>1111.9264412889602</v>
          </cell>
          <cell r="DS34">
            <v>1177.3338790118403</v>
          </cell>
          <cell r="DT34">
            <v>1242.7413167347204</v>
          </cell>
          <cell r="DU34">
            <v>1308.1487544576005</v>
          </cell>
          <cell r="DV34">
            <v>1372.2480434260228</v>
          </cell>
          <cell r="DW34">
            <v>1436.3473323944452</v>
          </cell>
          <cell r="DX34">
            <v>1500.4466213628675</v>
          </cell>
          <cell r="DY34">
            <v>1564.5459103312899</v>
          </cell>
          <cell r="DZ34">
            <v>1628.6451992997122</v>
          </cell>
          <cell r="EA34">
            <v>1692.7444882681345</v>
          </cell>
          <cell r="EB34">
            <v>1756.8437772365569</v>
          </cell>
          <cell r="EC34">
            <v>1819.6349174505217</v>
          </cell>
          <cell r="ED34">
            <v>1882.4260576644865</v>
          </cell>
          <cell r="EE34">
            <v>1945.2171978784513</v>
          </cell>
          <cell r="EF34">
            <v>2008.0083380924161</v>
          </cell>
          <cell r="EG34">
            <v>2070.7994783063809</v>
          </cell>
          <cell r="EH34">
            <v>2133.5906185203457</v>
          </cell>
          <cell r="EI34">
            <v>2196.3817587343106</v>
          </cell>
          <cell r="EJ34">
            <v>2257.8647501938176</v>
          </cell>
          <cell r="EK34">
            <v>2319.3477416533246</v>
          </cell>
          <cell r="EL34">
            <v>2380.8307331128317</v>
          </cell>
          <cell r="EM34">
            <v>2442.3137245723387</v>
          </cell>
          <cell r="EN34">
            <v>2503.7967160318458</v>
          </cell>
          <cell r="EO34">
            <v>2565.2797074913528</v>
          </cell>
          <cell r="EP34">
            <v>2626.7626989508599</v>
          </cell>
          <cell r="EQ34">
            <v>2686.9375416559096</v>
          </cell>
          <cell r="ER34">
            <v>2747.1123843609594</v>
          </cell>
          <cell r="ES34">
            <v>2807.2872270660091</v>
          </cell>
          <cell r="ET34">
            <v>2867.4620697710589</v>
          </cell>
          <cell r="EU34">
            <v>2927.6369124761086</v>
          </cell>
          <cell r="EV34">
            <v>2987.8117551811583</v>
          </cell>
          <cell r="EW34">
            <v>3047.9865978862081</v>
          </cell>
          <cell r="EX34">
            <v>3106.8532918368001</v>
          </cell>
          <cell r="EY34">
            <v>3165.719985787392</v>
          </cell>
          <cell r="EZ34">
            <v>3224.586679737984</v>
          </cell>
          <cell r="FA34">
            <v>3283.453373688576</v>
          </cell>
          <cell r="FB34">
            <v>3342.320067639168</v>
          </cell>
          <cell r="FC34">
            <v>3401.18676158976</v>
          </cell>
          <cell r="FD34">
            <v>3460.0534555403519</v>
          </cell>
          <cell r="FE34">
            <v>3517.6120007364862</v>
          </cell>
          <cell r="FF34">
            <v>3575.1705459326204</v>
          </cell>
          <cell r="FG34">
            <v>3632.7290911287546</v>
          </cell>
          <cell r="FH34">
            <v>3690.2876363248888</v>
          </cell>
          <cell r="FI34">
            <v>3747.846181521023</v>
          </cell>
          <cell r="FJ34">
            <v>3805.4047267171572</v>
          </cell>
          <cell r="FK34">
            <v>3862.9632719132915</v>
          </cell>
          <cell r="FL34">
            <v>3919.2136683549684</v>
          </cell>
          <cell r="FM34">
            <v>3975.4640647966453</v>
          </cell>
          <cell r="FN34">
            <v>4031.7144612383222</v>
          </cell>
          <cell r="FO34">
            <v>4087.9648576799991</v>
          </cell>
          <cell r="FP34">
            <v>4144.2152541216756</v>
          </cell>
          <cell r="FQ34">
            <v>4200.465650563352</v>
          </cell>
          <cell r="FR34">
            <v>4256.7160470050285</v>
          </cell>
          <cell r="FS34">
            <v>4311.6582946922481</v>
          </cell>
          <cell r="FT34">
            <v>4366.6005423794677</v>
          </cell>
          <cell r="FU34">
            <v>4421.5427900666873</v>
          </cell>
          <cell r="FV34">
            <v>4476.4850377539069</v>
          </cell>
          <cell r="FW34">
            <v>4531.4272854411265</v>
          </cell>
          <cell r="FX34">
            <v>4586.3695331283461</v>
          </cell>
          <cell r="FY34">
            <v>4641.3117808155657</v>
          </cell>
          <cell r="FZ34">
            <v>4694.9458797483276</v>
          </cell>
          <cell r="GA34">
            <v>4748.5799786810894</v>
          </cell>
          <cell r="GB34">
            <v>4802.2140776138513</v>
          </cell>
          <cell r="GC34">
            <v>4855.8481765466131</v>
          </cell>
          <cell r="GD34">
            <v>4909.4822754793749</v>
          </cell>
          <cell r="GE34">
            <v>4963.1163744121368</v>
          </cell>
          <cell r="GF34">
            <v>5016.7504733448986</v>
          </cell>
          <cell r="GG34">
            <v>5069.0764235232027</v>
          </cell>
          <cell r="GH34">
            <v>5121.4023737015068</v>
          </cell>
          <cell r="GI34">
            <v>5173.7283238798109</v>
          </cell>
          <cell r="GJ34">
            <v>5226.054274058115</v>
          </cell>
          <cell r="GK34">
            <v>5278.3802242364191</v>
          </cell>
          <cell r="GL34">
            <v>5330.7061744147231</v>
          </cell>
          <cell r="GM34">
            <v>5383.0321245930272</v>
          </cell>
          <cell r="GN34">
            <v>5434.0499260168735</v>
          </cell>
          <cell r="GO34">
            <v>5485.0677274407199</v>
          </cell>
          <cell r="GP34">
            <v>5536.0855288645662</v>
          </cell>
          <cell r="GQ34">
            <v>5587.1033302884125</v>
          </cell>
          <cell r="GR34">
            <v>5638.1211317122588</v>
          </cell>
          <cell r="GS34">
            <v>5689.1389331361052</v>
          </cell>
          <cell r="GT34">
            <v>5740.1567345599515</v>
          </cell>
          <cell r="GU34">
            <v>5789.86638722934</v>
          </cell>
          <cell r="GV34">
            <v>5839.5760398987286</v>
          </cell>
          <cell r="GW34">
            <v>5889.2856925681172</v>
          </cell>
        </row>
        <row r="37">
          <cell r="B37" t="str">
            <v>Group</v>
          </cell>
          <cell r="C37" t="str">
            <v>CMI</v>
          </cell>
          <cell r="D37">
            <v>1</v>
          </cell>
          <cell r="E37">
            <v>2</v>
          </cell>
          <cell r="F37">
            <v>3</v>
          </cell>
          <cell r="G37">
            <v>4</v>
          </cell>
          <cell r="H37">
            <v>5</v>
          </cell>
          <cell r="I37">
            <v>6</v>
          </cell>
          <cell r="J37">
            <v>7</v>
          </cell>
          <cell r="K37">
            <v>8</v>
          </cell>
          <cell r="L37">
            <v>9</v>
          </cell>
          <cell r="M37">
            <v>10</v>
          </cell>
          <cell r="N37">
            <v>11</v>
          </cell>
          <cell r="O37">
            <v>12</v>
          </cell>
          <cell r="P37">
            <v>13</v>
          </cell>
          <cell r="Q37">
            <v>14</v>
          </cell>
          <cell r="R37">
            <v>15</v>
          </cell>
          <cell r="S37">
            <v>16</v>
          </cell>
          <cell r="T37">
            <v>17</v>
          </cell>
          <cell r="U37">
            <v>18</v>
          </cell>
          <cell r="V37">
            <v>19</v>
          </cell>
          <cell r="W37">
            <v>20</v>
          </cell>
          <cell r="X37">
            <v>21</v>
          </cell>
          <cell r="Y37">
            <v>22</v>
          </cell>
          <cell r="Z37">
            <v>23</v>
          </cell>
          <cell r="AA37">
            <v>24</v>
          </cell>
          <cell r="AB37">
            <v>25</v>
          </cell>
          <cell r="AC37">
            <v>26</v>
          </cell>
          <cell r="AD37">
            <v>27</v>
          </cell>
          <cell r="AE37">
            <v>28</v>
          </cell>
          <cell r="AF37">
            <v>29</v>
          </cell>
          <cell r="AG37">
            <v>30</v>
          </cell>
          <cell r="AH37">
            <v>31</v>
          </cell>
          <cell r="AI37">
            <v>32</v>
          </cell>
          <cell r="AJ37">
            <v>33</v>
          </cell>
          <cell r="AK37">
            <v>34</v>
          </cell>
          <cell r="AL37">
            <v>35</v>
          </cell>
          <cell r="AM37">
            <v>36</v>
          </cell>
          <cell r="AN37">
            <v>37</v>
          </cell>
          <cell r="AO37">
            <v>38</v>
          </cell>
          <cell r="AP37">
            <v>39</v>
          </cell>
          <cell r="AQ37">
            <v>40</v>
          </cell>
          <cell r="AR37">
            <v>41</v>
          </cell>
          <cell r="AS37">
            <v>42</v>
          </cell>
          <cell r="AT37">
            <v>43</v>
          </cell>
          <cell r="AU37">
            <v>44</v>
          </cell>
          <cell r="AV37">
            <v>45</v>
          </cell>
          <cell r="AW37">
            <v>46</v>
          </cell>
          <cell r="AX37">
            <v>47</v>
          </cell>
          <cell r="AY37">
            <v>48</v>
          </cell>
          <cell r="AZ37">
            <v>49</v>
          </cell>
          <cell r="BA37">
            <v>50</v>
          </cell>
          <cell r="BB37">
            <v>51</v>
          </cell>
          <cell r="BC37">
            <v>52</v>
          </cell>
          <cell r="BD37">
            <v>53</v>
          </cell>
          <cell r="BE37">
            <v>54</v>
          </cell>
          <cell r="BF37">
            <v>55</v>
          </cell>
          <cell r="BG37">
            <v>56</v>
          </cell>
          <cell r="BH37">
            <v>57</v>
          </cell>
          <cell r="BI37">
            <v>58</v>
          </cell>
          <cell r="BJ37">
            <v>59</v>
          </cell>
          <cell r="BK37">
            <v>60</v>
          </cell>
          <cell r="BL37">
            <v>61</v>
          </cell>
          <cell r="BM37">
            <v>62</v>
          </cell>
          <cell r="BN37">
            <v>63</v>
          </cell>
          <cell r="BO37">
            <v>64</v>
          </cell>
          <cell r="BP37">
            <v>65</v>
          </cell>
          <cell r="BQ37">
            <v>66</v>
          </cell>
          <cell r="BR37">
            <v>67</v>
          </cell>
          <cell r="BS37">
            <v>68</v>
          </cell>
          <cell r="BT37">
            <v>69</v>
          </cell>
          <cell r="BU37">
            <v>70</v>
          </cell>
          <cell r="BV37">
            <v>71</v>
          </cell>
          <cell r="BW37">
            <v>72</v>
          </cell>
          <cell r="BX37">
            <v>73</v>
          </cell>
          <cell r="BY37">
            <v>74</v>
          </cell>
          <cell r="BZ37">
            <v>75</v>
          </cell>
          <cell r="CA37">
            <v>76</v>
          </cell>
          <cell r="CB37">
            <v>77</v>
          </cell>
          <cell r="CC37">
            <v>78</v>
          </cell>
          <cell r="CD37">
            <v>79</v>
          </cell>
          <cell r="CE37">
            <v>80</v>
          </cell>
          <cell r="CF37">
            <v>81</v>
          </cell>
          <cell r="CG37">
            <v>82</v>
          </cell>
          <cell r="CH37">
            <v>83</v>
          </cell>
          <cell r="CI37">
            <v>84</v>
          </cell>
          <cell r="CJ37">
            <v>85</v>
          </cell>
          <cell r="CK37">
            <v>86</v>
          </cell>
          <cell r="CL37">
            <v>87</v>
          </cell>
          <cell r="CM37">
            <v>88</v>
          </cell>
          <cell r="CN37">
            <v>89</v>
          </cell>
          <cell r="CO37">
            <v>90</v>
          </cell>
          <cell r="CP37">
            <v>91</v>
          </cell>
          <cell r="CQ37">
            <v>92</v>
          </cell>
          <cell r="CR37">
            <v>93</v>
          </cell>
          <cell r="CS37">
            <v>94</v>
          </cell>
          <cell r="CT37">
            <v>95</v>
          </cell>
          <cell r="CU37">
            <v>96</v>
          </cell>
          <cell r="CV37">
            <v>97</v>
          </cell>
          <cell r="CW37">
            <v>98</v>
          </cell>
          <cell r="CX37">
            <v>99</v>
          </cell>
          <cell r="CY37">
            <v>100</v>
          </cell>
          <cell r="DA37" t="str">
            <v>Group</v>
          </cell>
          <cell r="DB37">
            <v>1</v>
          </cell>
          <cell r="DC37">
            <v>2</v>
          </cell>
          <cell r="DD37">
            <v>3</v>
          </cell>
          <cell r="DE37">
            <v>4</v>
          </cell>
          <cell r="DF37">
            <v>5</v>
          </cell>
          <cell r="DG37">
            <v>6</v>
          </cell>
          <cell r="DH37">
            <v>7</v>
          </cell>
          <cell r="DI37">
            <v>8</v>
          </cell>
          <cell r="DJ37">
            <v>9</v>
          </cell>
          <cell r="DK37">
            <v>10</v>
          </cell>
          <cell r="DL37">
            <v>11</v>
          </cell>
          <cell r="DM37">
            <v>12</v>
          </cell>
          <cell r="DN37">
            <v>13</v>
          </cell>
          <cell r="DO37">
            <v>14</v>
          </cell>
          <cell r="DP37">
            <v>15</v>
          </cell>
          <cell r="DQ37">
            <v>16</v>
          </cell>
          <cell r="DR37">
            <v>17</v>
          </cell>
          <cell r="DS37">
            <v>18</v>
          </cell>
          <cell r="DT37">
            <v>19</v>
          </cell>
          <cell r="DU37">
            <v>20</v>
          </cell>
          <cell r="DV37">
            <v>21</v>
          </cell>
          <cell r="DW37">
            <v>22</v>
          </cell>
          <cell r="DX37">
            <v>23</v>
          </cell>
          <cell r="DY37">
            <v>24</v>
          </cell>
          <cell r="DZ37">
            <v>25</v>
          </cell>
          <cell r="EA37">
            <v>26</v>
          </cell>
          <cell r="EB37">
            <v>27</v>
          </cell>
          <cell r="EC37">
            <v>28</v>
          </cell>
          <cell r="ED37">
            <v>29</v>
          </cell>
          <cell r="EE37">
            <v>30</v>
          </cell>
          <cell r="EF37">
            <v>31</v>
          </cell>
          <cell r="EG37">
            <v>32</v>
          </cell>
          <cell r="EH37">
            <v>33</v>
          </cell>
          <cell r="EI37">
            <v>34</v>
          </cell>
          <cell r="EJ37">
            <v>35</v>
          </cell>
          <cell r="EK37">
            <v>36</v>
          </cell>
          <cell r="EL37">
            <v>37</v>
          </cell>
          <cell r="EM37">
            <v>38</v>
          </cell>
          <cell r="EN37">
            <v>39</v>
          </cell>
          <cell r="EO37">
            <v>40</v>
          </cell>
          <cell r="EP37">
            <v>41</v>
          </cell>
          <cell r="EQ37">
            <v>42</v>
          </cell>
          <cell r="ER37">
            <v>43</v>
          </cell>
          <cell r="ES37">
            <v>44</v>
          </cell>
          <cell r="ET37">
            <v>45</v>
          </cell>
          <cell r="EU37">
            <v>46</v>
          </cell>
          <cell r="EV37">
            <v>47</v>
          </cell>
          <cell r="EW37">
            <v>48</v>
          </cell>
          <cell r="EX37">
            <v>49</v>
          </cell>
          <cell r="EY37">
            <v>50</v>
          </cell>
          <cell r="EZ37">
            <v>51</v>
          </cell>
          <cell r="FA37">
            <v>52</v>
          </cell>
          <cell r="FB37">
            <v>53</v>
          </cell>
          <cell r="FC37">
            <v>54</v>
          </cell>
          <cell r="FD37">
            <v>55</v>
          </cell>
          <cell r="FE37">
            <v>56</v>
          </cell>
          <cell r="FF37">
            <v>57</v>
          </cell>
          <cell r="FG37">
            <v>58</v>
          </cell>
          <cell r="FH37">
            <v>59</v>
          </cell>
          <cell r="FI37">
            <v>60</v>
          </cell>
          <cell r="FJ37">
            <v>61</v>
          </cell>
          <cell r="FK37">
            <v>62</v>
          </cell>
          <cell r="FL37">
            <v>63</v>
          </cell>
          <cell r="FM37">
            <v>64</v>
          </cell>
          <cell r="FN37">
            <v>65</v>
          </cell>
          <cell r="FO37">
            <v>66</v>
          </cell>
          <cell r="FP37">
            <v>67</v>
          </cell>
          <cell r="FQ37">
            <v>68</v>
          </cell>
          <cell r="FR37">
            <v>69</v>
          </cell>
          <cell r="FS37">
            <v>70</v>
          </cell>
          <cell r="FT37">
            <v>71</v>
          </cell>
          <cell r="FU37">
            <v>72</v>
          </cell>
          <cell r="FV37">
            <v>73</v>
          </cell>
          <cell r="FW37">
            <v>74</v>
          </cell>
          <cell r="FX37">
            <v>75</v>
          </cell>
          <cell r="FY37">
            <v>76</v>
          </cell>
          <cell r="FZ37">
            <v>77</v>
          </cell>
          <cell r="GA37">
            <v>78</v>
          </cell>
          <cell r="GB37">
            <v>79</v>
          </cell>
          <cell r="GC37">
            <v>80</v>
          </cell>
          <cell r="GD37">
            <v>81</v>
          </cell>
          <cell r="GE37">
            <v>82</v>
          </cell>
          <cell r="GF37">
            <v>83</v>
          </cell>
          <cell r="GG37">
            <v>84</v>
          </cell>
          <cell r="GH37">
            <v>85</v>
          </cell>
          <cell r="GI37">
            <v>86</v>
          </cell>
          <cell r="GJ37">
            <v>87</v>
          </cell>
          <cell r="GK37">
            <v>88</v>
          </cell>
          <cell r="GL37">
            <v>89</v>
          </cell>
          <cell r="GM37">
            <v>90</v>
          </cell>
          <cell r="GN37">
            <v>91</v>
          </cell>
          <cell r="GO37">
            <v>92</v>
          </cell>
          <cell r="GP37">
            <v>93</v>
          </cell>
          <cell r="GQ37">
            <v>94</v>
          </cell>
          <cell r="GR37">
            <v>95</v>
          </cell>
          <cell r="GS37">
            <v>96</v>
          </cell>
          <cell r="GT37">
            <v>97</v>
          </cell>
          <cell r="GU37">
            <v>98</v>
          </cell>
          <cell r="GV37">
            <v>99</v>
          </cell>
          <cell r="GW37">
            <v>100</v>
          </cell>
        </row>
        <row r="38">
          <cell r="B38" t="str">
            <v>TA</v>
          </cell>
          <cell r="C38">
            <v>1.49</v>
          </cell>
          <cell r="D38">
            <v>83.996918980720011</v>
          </cell>
          <cell r="E38">
            <v>83.996918980720011</v>
          </cell>
          <cell r="F38">
            <v>83.996918980720011</v>
          </cell>
          <cell r="G38">
            <v>83.996918980720011</v>
          </cell>
          <cell r="H38">
            <v>83.996918980720011</v>
          </cell>
          <cell r="I38">
            <v>83.996918980720011</v>
          </cell>
          <cell r="J38">
            <v>83.996918980720011</v>
          </cell>
          <cell r="K38">
            <v>83.996918980720011</v>
          </cell>
          <cell r="L38">
            <v>83.996918980720011</v>
          </cell>
          <cell r="M38">
            <v>83.996918980720011</v>
          </cell>
          <cell r="N38">
            <v>83.996918980720011</v>
          </cell>
          <cell r="O38">
            <v>83.996918980720011</v>
          </cell>
          <cell r="P38">
            <v>83.996918980720011</v>
          </cell>
          <cell r="Q38">
            <v>83.996918980720011</v>
          </cell>
          <cell r="R38">
            <v>83.996918980720011</v>
          </cell>
          <cell r="S38">
            <v>83.996918980720011</v>
          </cell>
          <cell r="T38">
            <v>83.996918980720011</v>
          </cell>
          <cell r="U38">
            <v>83.996918980720011</v>
          </cell>
          <cell r="V38">
            <v>83.996918980720011</v>
          </cell>
          <cell r="W38">
            <v>83.996918980720011</v>
          </cell>
          <cell r="X38">
            <v>82.316980601105598</v>
          </cell>
          <cell r="Y38">
            <v>82.316980601105598</v>
          </cell>
          <cell r="Z38">
            <v>82.316980601105598</v>
          </cell>
          <cell r="AA38">
            <v>82.316980601105598</v>
          </cell>
          <cell r="AB38">
            <v>82.316980601105598</v>
          </cell>
          <cell r="AC38">
            <v>82.316980601105598</v>
          </cell>
          <cell r="AD38">
            <v>82.316980601105598</v>
          </cell>
          <cell r="AE38">
            <v>80.6370422214912</v>
          </cell>
          <cell r="AF38">
            <v>80.6370422214912</v>
          </cell>
          <cell r="AG38">
            <v>80.6370422214912</v>
          </cell>
          <cell r="AH38">
            <v>80.6370422214912</v>
          </cell>
          <cell r="AI38">
            <v>80.6370422214912</v>
          </cell>
          <cell r="AJ38">
            <v>80.6370422214912</v>
          </cell>
          <cell r="AK38">
            <v>80.6370422214912</v>
          </cell>
          <cell r="AL38">
            <v>78.957103841876801</v>
          </cell>
          <cell r="AM38">
            <v>78.957103841876801</v>
          </cell>
          <cell r="AN38">
            <v>78.957103841876801</v>
          </cell>
          <cell r="AO38">
            <v>78.957103841876801</v>
          </cell>
          <cell r="AP38">
            <v>78.957103841876801</v>
          </cell>
          <cell r="AQ38">
            <v>78.957103841876801</v>
          </cell>
          <cell r="AR38">
            <v>78.957103841876801</v>
          </cell>
          <cell r="AS38">
            <v>77.277165462262403</v>
          </cell>
          <cell r="AT38">
            <v>77.277165462262403</v>
          </cell>
          <cell r="AU38">
            <v>77.277165462262403</v>
          </cell>
          <cell r="AV38">
            <v>77.277165462262403</v>
          </cell>
          <cell r="AW38">
            <v>77.277165462262403</v>
          </cell>
          <cell r="AX38">
            <v>77.277165462262403</v>
          </cell>
          <cell r="AY38">
            <v>77.277165462262403</v>
          </cell>
          <cell r="AZ38">
            <v>75.597227082648004</v>
          </cell>
          <cell r="BA38">
            <v>75.597227082648004</v>
          </cell>
          <cell r="BB38">
            <v>75.597227082648004</v>
          </cell>
          <cell r="BC38">
            <v>75.597227082648004</v>
          </cell>
          <cell r="BD38">
            <v>75.597227082648004</v>
          </cell>
          <cell r="BE38">
            <v>75.597227082648004</v>
          </cell>
          <cell r="BF38">
            <v>75.597227082648004</v>
          </cell>
          <cell r="BG38">
            <v>73.917288703033606</v>
          </cell>
          <cell r="BH38">
            <v>73.917288703033606</v>
          </cell>
          <cell r="BI38">
            <v>73.917288703033606</v>
          </cell>
          <cell r="BJ38">
            <v>73.917288703033606</v>
          </cell>
          <cell r="BK38">
            <v>73.917288703033606</v>
          </cell>
          <cell r="BL38">
            <v>73.917288703033606</v>
          </cell>
          <cell r="BM38">
            <v>73.917288703033606</v>
          </cell>
          <cell r="BN38">
            <v>72.237350323419207</v>
          </cell>
          <cell r="BO38">
            <v>72.237350323419207</v>
          </cell>
          <cell r="BP38">
            <v>72.237350323419207</v>
          </cell>
          <cell r="BQ38">
            <v>72.237350323419207</v>
          </cell>
          <cell r="BR38">
            <v>72.237350323419207</v>
          </cell>
          <cell r="BS38">
            <v>72.237350323419207</v>
          </cell>
          <cell r="BT38">
            <v>72.237350323419207</v>
          </cell>
          <cell r="BU38">
            <v>70.557411943804794</v>
          </cell>
          <cell r="BV38">
            <v>70.557411943804794</v>
          </cell>
          <cell r="BW38">
            <v>70.557411943804794</v>
          </cell>
          <cell r="BX38">
            <v>70.557411943804794</v>
          </cell>
          <cell r="BY38">
            <v>70.557411943804794</v>
          </cell>
          <cell r="BZ38">
            <v>70.557411943804794</v>
          </cell>
          <cell r="CA38">
            <v>70.557411943804794</v>
          </cell>
          <cell r="CB38">
            <v>68.87747356419041</v>
          </cell>
          <cell r="CC38">
            <v>68.87747356419041</v>
          </cell>
          <cell r="CD38">
            <v>68.87747356419041</v>
          </cell>
          <cell r="CE38">
            <v>68.87747356419041</v>
          </cell>
          <cell r="CF38">
            <v>68.87747356419041</v>
          </cell>
          <cell r="CG38">
            <v>68.87747356419041</v>
          </cell>
          <cell r="CH38">
            <v>68.87747356419041</v>
          </cell>
          <cell r="CI38">
            <v>67.197535184576012</v>
          </cell>
          <cell r="CJ38">
            <v>67.197535184576012</v>
          </cell>
          <cell r="CK38">
            <v>67.197535184576012</v>
          </cell>
          <cell r="CL38">
            <v>67.197535184576012</v>
          </cell>
          <cell r="CM38">
            <v>67.197535184576012</v>
          </cell>
          <cell r="CN38">
            <v>67.197535184576012</v>
          </cell>
          <cell r="CO38">
            <v>67.197535184576012</v>
          </cell>
          <cell r="CP38">
            <v>65.517596804961613</v>
          </cell>
          <cell r="CQ38">
            <v>65.517596804961613</v>
          </cell>
          <cell r="CR38">
            <v>65.517596804961613</v>
          </cell>
          <cell r="CS38">
            <v>65.517596804961613</v>
          </cell>
          <cell r="CT38">
            <v>65.517596804961613</v>
          </cell>
          <cell r="CU38">
            <v>65.517596804961613</v>
          </cell>
          <cell r="CV38">
            <v>65.517596804961613</v>
          </cell>
          <cell r="CW38">
            <v>63.837658425347215</v>
          </cell>
          <cell r="CX38">
            <v>63.837658425347215</v>
          </cell>
          <cell r="CY38">
            <v>63.837658425347215</v>
          </cell>
          <cell r="DA38" t="str">
            <v>TA</v>
          </cell>
          <cell r="DB38">
            <v>83.996918980720011</v>
          </cell>
          <cell r="DC38">
            <v>167.99383796144002</v>
          </cell>
          <cell r="DD38">
            <v>251.99075694216003</v>
          </cell>
          <cell r="DE38">
            <v>335.98767592288004</v>
          </cell>
          <cell r="DF38">
            <v>419.98459490360005</v>
          </cell>
          <cell r="DG38">
            <v>503.98151388432007</v>
          </cell>
          <cell r="DH38">
            <v>587.97843286504008</v>
          </cell>
          <cell r="DI38">
            <v>671.97535184576009</v>
          </cell>
          <cell r="DJ38">
            <v>755.9722708264801</v>
          </cell>
          <cell r="DK38">
            <v>839.96918980720011</v>
          </cell>
          <cell r="DL38">
            <v>923.96610878792012</v>
          </cell>
          <cell r="DM38">
            <v>1007.9630277686401</v>
          </cell>
          <cell r="DN38">
            <v>1091.9599467493601</v>
          </cell>
          <cell r="DO38">
            <v>1175.9568657300802</v>
          </cell>
          <cell r="DP38">
            <v>1259.9537847108002</v>
          </cell>
          <cell r="DQ38">
            <v>1343.9507036915202</v>
          </cell>
          <cell r="DR38">
            <v>1427.9476226722402</v>
          </cell>
          <cell r="DS38">
            <v>1511.9445416529602</v>
          </cell>
          <cell r="DT38">
            <v>1595.9414606336802</v>
          </cell>
          <cell r="DU38">
            <v>1679.9383796144002</v>
          </cell>
          <cell r="DV38">
            <v>1762.2553602155058</v>
          </cell>
          <cell r="DW38">
            <v>1844.5723408166114</v>
          </cell>
          <cell r="DX38">
            <v>1926.8893214177169</v>
          </cell>
          <cell r="DY38">
            <v>2009.2063020188225</v>
          </cell>
          <cell r="DZ38">
            <v>2091.5232826199281</v>
          </cell>
          <cell r="EA38">
            <v>2173.8402632210336</v>
          </cell>
          <cell r="EB38">
            <v>2256.1572438221392</v>
          </cell>
          <cell r="EC38">
            <v>2336.7942860436306</v>
          </cell>
          <cell r="ED38">
            <v>2417.4313282651219</v>
          </cell>
          <cell r="EE38">
            <v>2498.0683704866133</v>
          </cell>
          <cell r="EF38">
            <v>2578.7054127081046</v>
          </cell>
          <cell r="EG38">
            <v>2659.342454929596</v>
          </cell>
          <cell r="EH38">
            <v>2739.9794971510873</v>
          </cell>
          <cell r="EI38">
            <v>2820.6165393725787</v>
          </cell>
          <cell r="EJ38">
            <v>2899.5736432144554</v>
          </cell>
          <cell r="EK38">
            <v>2978.5307470563321</v>
          </cell>
          <cell r="EL38">
            <v>3057.4878508982088</v>
          </cell>
          <cell r="EM38">
            <v>3136.4449547400854</v>
          </cell>
          <cell r="EN38">
            <v>3215.4020585819621</v>
          </cell>
          <cell r="EO38">
            <v>3294.3591624238388</v>
          </cell>
          <cell r="EP38">
            <v>3373.3162662657155</v>
          </cell>
          <cell r="EQ38">
            <v>3450.593431727978</v>
          </cell>
          <cell r="ER38">
            <v>3527.8705971902405</v>
          </cell>
          <cell r="ES38">
            <v>3605.1477626525029</v>
          </cell>
          <cell r="ET38">
            <v>3682.4249281147654</v>
          </cell>
          <cell r="EU38">
            <v>3759.7020935770279</v>
          </cell>
          <cell r="EV38">
            <v>3836.9792590392904</v>
          </cell>
          <cell r="EW38">
            <v>3914.2564245015528</v>
          </cell>
          <cell r="EX38">
            <v>3989.8536515842006</v>
          </cell>
          <cell r="EY38">
            <v>4065.4508786668484</v>
          </cell>
          <cell r="EZ38">
            <v>4141.0481057494962</v>
          </cell>
          <cell r="FA38">
            <v>4216.645332832144</v>
          </cell>
          <cell r="FB38">
            <v>4292.2425599147919</v>
          </cell>
          <cell r="FC38">
            <v>4367.8397869974397</v>
          </cell>
          <cell r="FD38">
            <v>4443.4370140800875</v>
          </cell>
          <cell r="FE38">
            <v>4517.3543027831211</v>
          </cell>
          <cell r="FF38">
            <v>4591.2715914861546</v>
          </cell>
          <cell r="FG38">
            <v>4665.1888801891882</v>
          </cell>
          <cell r="FH38">
            <v>4739.1061688922218</v>
          </cell>
          <cell r="FI38">
            <v>4813.0234575952554</v>
          </cell>
          <cell r="FJ38">
            <v>4886.940746298289</v>
          </cell>
          <cell r="FK38">
            <v>4960.8580350013226</v>
          </cell>
          <cell r="FL38">
            <v>5033.095385324742</v>
          </cell>
          <cell r="FM38">
            <v>5105.3327356481614</v>
          </cell>
          <cell r="FN38">
            <v>5177.5700859715807</v>
          </cell>
          <cell r="FO38">
            <v>5249.8074362950001</v>
          </cell>
          <cell r="FP38">
            <v>5322.0447866184195</v>
          </cell>
          <cell r="FQ38">
            <v>5394.2821369418389</v>
          </cell>
          <cell r="FR38">
            <v>5466.5194872652582</v>
          </cell>
          <cell r="FS38">
            <v>5537.0768992090634</v>
          </cell>
          <cell r="FT38">
            <v>5607.6343111528686</v>
          </cell>
          <cell r="FU38">
            <v>5678.1917230966737</v>
          </cell>
          <cell r="FV38">
            <v>5748.7491350404789</v>
          </cell>
          <cell r="FW38">
            <v>5819.3065469842841</v>
          </cell>
          <cell r="FX38">
            <v>5889.8639589280892</v>
          </cell>
          <cell r="FY38">
            <v>5960.4213708718944</v>
          </cell>
          <cell r="FZ38">
            <v>6029.2988444360844</v>
          </cell>
          <cell r="GA38">
            <v>6098.1763180002745</v>
          </cell>
          <cell r="GB38">
            <v>6167.0537915644645</v>
          </cell>
          <cell r="GC38">
            <v>6235.9312651286546</v>
          </cell>
          <cell r="GD38">
            <v>6304.8087386928446</v>
          </cell>
          <cell r="GE38">
            <v>6373.6862122570346</v>
          </cell>
          <cell r="GF38">
            <v>6442.5636858212247</v>
          </cell>
          <cell r="GG38">
            <v>6509.7612210058005</v>
          </cell>
          <cell r="GH38">
            <v>6576.9587561903763</v>
          </cell>
          <cell r="GI38">
            <v>6644.1562913749522</v>
          </cell>
          <cell r="GJ38">
            <v>6711.353826559528</v>
          </cell>
          <cell r="GK38">
            <v>6778.5513617441038</v>
          </cell>
          <cell r="GL38">
            <v>6845.7488969286796</v>
          </cell>
          <cell r="GM38">
            <v>6912.9464321132555</v>
          </cell>
          <cell r="GN38">
            <v>6978.4640289182171</v>
          </cell>
          <cell r="GO38">
            <v>7043.9816257231787</v>
          </cell>
          <cell r="GP38">
            <v>7109.4992225281403</v>
          </cell>
          <cell r="GQ38">
            <v>7175.0168193331019</v>
          </cell>
          <cell r="GR38">
            <v>7240.5344161380635</v>
          </cell>
          <cell r="GS38">
            <v>7306.0520129430251</v>
          </cell>
          <cell r="GT38">
            <v>7371.5696097479868</v>
          </cell>
          <cell r="GU38">
            <v>7435.4072681733342</v>
          </cell>
          <cell r="GV38">
            <v>7499.2449265986816</v>
          </cell>
          <cell r="GW38">
            <v>7563.082585024029</v>
          </cell>
        </row>
        <row r="39">
          <cell r="B39" t="str">
            <v>TB</v>
          </cell>
          <cell r="C39">
            <v>1.63</v>
          </cell>
          <cell r="D39">
            <v>91.889246938639985</v>
          </cell>
          <cell r="E39">
            <v>91.889246938639985</v>
          </cell>
          <cell r="F39">
            <v>91.889246938639985</v>
          </cell>
          <cell r="G39">
            <v>91.889246938639985</v>
          </cell>
          <cell r="H39">
            <v>91.889246938639985</v>
          </cell>
          <cell r="I39">
            <v>91.889246938639985</v>
          </cell>
          <cell r="J39">
            <v>91.889246938639985</v>
          </cell>
          <cell r="K39">
            <v>91.889246938639985</v>
          </cell>
          <cell r="L39">
            <v>91.889246938639985</v>
          </cell>
          <cell r="M39">
            <v>91.889246938639985</v>
          </cell>
          <cell r="N39">
            <v>91.889246938639985</v>
          </cell>
          <cell r="O39">
            <v>91.889246938639985</v>
          </cell>
          <cell r="P39">
            <v>91.889246938639985</v>
          </cell>
          <cell r="Q39">
            <v>91.889246938639985</v>
          </cell>
          <cell r="R39">
            <v>91.889246938639985</v>
          </cell>
          <cell r="S39">
            <v>91.889246938639985</v>
          </cell>
          <cell r="T39">
            <v>91.889246938639985</v>
          </cell>
          <cell r="U39">
            <v>91.889246938639985</v>
          </cell>
          <cell r="V39">
            <v>91.889246938639985</v>
          </cell>
          <cell r="W39">
            <v>91.889246938639985</v>
          </cell>
          <cell r="X39">
            <v>90.051461999867186</v>
          </cell>
          <cell r="Y39">
            <v>90.051461999867186</v>
          </cell>
          <cell r="Z39">
            <v>90.051461999867186</v>
          </cell>
          <cell r="AA39">
            <v>90.051461999867186</v>
          </cell>
          <cell r="AB39">
            <v>90.051461999867186</v>
          </cell>
          <cell r="AC39">
            <v>90.051461999867186</v>
          </cell>
          <cell r="AD39">
            <v>90.051461999867186</v>
          </cell>
          <cell r="AE39">
            <v>88.213677061094387</v>
          </cell>
          <cell r="AF39">
            <v>88.213677061094387</v>
          </cell>
          <cell r="AG39">
            <v>88.213677061094387</v>
          </cell>
          <cell r="AH39">
            <v>88.213677061094387</v>
          </cell>
          <cell r="AI39">
            <v>88.213677061094387</v>
          </cell>
          <cell r="AJ39">
            <v>88.213677061094387</v>
          </cell>
          <cell r="AK39">
            <v>88.213677061094387</v>
          </cell>
          <cell r="AL39">
            <v>86.375892122321588</v>
          </cell>
          <cell r="AM39">
            <v>86.375892122321588</v>
          </cell>
          <cell r="AN39">
            <v>86.375892122321588</v>
          </cell>
          <cell r="AO39">
            <v>86.375892122321588</v>
          </cell>
          <cell r="AP39">
            <v>86.375892122321588</v>
          </cell>
          <cell r="AQ39">
            <v>86.375892122321588</v>
          </cell>
          <cell r="AR39">
            <v>86.375892122321588</v>
          </cell>
          <cell r="AS39">
            <v>84.538107183548789</v>
          </cell>
          <cell r="AT39">
            <v>84.538107183548789</v>
          </cell>
          <cell r="AU39">
            <v>84.538107183548789</v>
          </cell>
          <cell r="AV39">
            <v>84.538107183548789</v>
          </cell>
          <cell r="AW39">
            <v>84.538107183548789</v>
          </cell>
          <cell r="AX39">
            <v>84.538107183548789</v>
          </cell>
          <cell r="AY39">
            <v>84.538107183548789</v>
          </cell>
          <cell r="AZ39">
            <v>82.700322244776004</v>
          </cell>
          <cell r="BA39">
            <v>82.700322244776004</v>
          </cell>
          <cell r="BB39">
            <v>82.700322244776004</v>
          </cell>
          <cell r="BC39">
            <v>82.700322244776004</v>
          </cell>
          <cell r="BD39">
            <v>82.700322244776004</v>
          </cell>
          <cell r="BE39">
            <v>82.700322244776004</v>
          </cell>
          <cell r="BF39">
            <v>82.700322244776004</v>
          </cell>
          <cell r="BG39">
            <v>80.86253730600319</v>
          </cell>
          <cell r="BH39">
            <v>80.86253730600319</v>
          </cell>
          <cell r="BI39">
            <v>80.86253730600319</v>
          </cell>
          <cell r="BJ39">
            <v>80.86253730600319</v>
          </cell>
          <cell r="BK39">
            <v>80.86253730600319</v>
          </cell>
          <cell r="BL39">
            <v>80.86253730600319</v>
          </cell>
          <cell r="BM39">
            <v>80.86253730600319</v>
          </cell>
          <cell r="BN39">
            <v>79.024752367230391</v>
          </cell>
          <cell r="BO39">
            <v>79.024752367230391</v>
          </cell>
          <cell r="BP39">
            <v>79.024752367230391</v>
          </cell>
          <cell r="BQ39">
            <v>79.024752367230391</v>
          </cell>
          <cell r="BR39">
            <v>79.024752367230391</v>
          </cell>
          <cell r="BS39">
            <v>79.024752367230391</v>
          </cell>
          <cell r="BT39">
            <v>79.024752367230391</v>
          </cell>
          <cell r="BU39">
            <v>77.186967428457592</v>
          </cell>
          <cell r="BV39">
            <v>77.186967428457592</v>
          </cell>
          <cell r="BW39">
            <v>77.186967428457592</v>
          </cell>
          <cell r="BX39">
            <v>77.186967428457592</v>
          </cell>
          <cell r="BY39">
            <v>77.186967428457592</v>
          </cell>
          <cell r="BZ39">
            <v>77.186967428457592</v>
          </cell>
          <cell r="CA39">
            <v>77.186967428457592</v>
          </cell>
          <cell r="CB39">
            <v>75.349182489684779</v>
          </cell>
          <cell r="CC39">
            <v>75.349182489684779</v>
          </cell>
          <cell r="CD39">
            <v>75.349182489684779</v>
          </cell>
          <cell r="CE39">
            <v>75.349182489684779</v>
          </cell>
          <cell r="CF39">
            <v>75.349182489684779</v>
          </cell>
          <cell r="CG39">
            <v>75.349182489684779</v>
          </cell>
          <cell r="CH39">
            <v>75.349182489684779</v>
          </cell>
          <cell r="CI39">
            <v>73.511397550911994</v>
          </cell>
          <cell r="CJ39">
            <v>73.511397550911994</v>
          </cell>
          <cell r="CK39">
            <v>73.511397550911994</v>
          </cell>
          <cell r="CL39">
            <v>73.511397550911994</v>
          </cell>
          <cell r="CM39">
            <v>73.511397550911994</v>
          </cell>
          <cell r="CN39">
            <v>73.511397550911994</v>
          </cell>
          <cell r="CO39">
            <v>73.511397550911994</v>
          </cell>
          <cell r="CP39">
            <v>71.673612612139195</v>
          </cell>
          <cell r="CQ39">
            <v>71.673612612139195</v>
          </cell>
          <cell r="CR39">
            <v>71.673612612139195</v>
          </cell>
          <cell r="CS39">
            <v>71.673612612139195</v>
          </cell>
          <cell r="CT39">
            <v>71.673612612139195</v>
          </cell>
          <cell r="CU39">
            <v>71.673612612139195</v>
          </cell>
          <cell r="CV39">
            <v>71.673612612139195</v>
          </cell>
          <cell r="CW39">
            <v>69.835827673366396</v>
          </cell>
          <cell r="CX39">
            <v>69.835827673366396</v>
          </cell>
          <cell r="CY39">
            <v>69.835827673366396</v>
          </cell>
          <cell r="DA39" t="str">
            <v>TB</v>
          </cell>
          <cell r="DB39">
            <v>91.889246938639985</v>
          </cell>
          <cell r="DC39">
            <v>183.77849387727997</v>
          </cell>
          <cell r="DD39">
            <v>275.66774081591996</v>
          </cell>
          <cell r="DE39">
            <v>367.55698775455994</v>
          </cell>
          <cell r="DF39">
            <v>459.44623469319993</v>
          </cell>
          <cell r="DG39">
            <v>551.33548163183991</v>
          </cell>
          <cell r="DH39">
            <v>643.2247285704799</v>
          </cell>
          <cell r="DI39">
            <v>735.11397550911988</v>
          </cell>
          <cell r="DJ39">
            <v>827.00322244775987</v>
          </cell>
          <cell r="DK39">
            <v>918.89246938639985</v>
          </cell>
          <cell r="DL39">
            <v>1010.7817163250398</v>
          </cell>
          <cell r="DM39">
            <v>1102.6709632636798</v>
          </cell>
          <cell r="DN39">
            <v>1194.5602102023199</v>
          </cell>
          <cell r="DO39">
            <v>1286.44945714096</v>
          </cell>
          <cell r="DP39">
            <v>1378.3387040796001</v>
          </cell>
          <cell r="DQ39">
            <v>1470.2279510182402</v>
          </cell>
          <cell r="DR39">
            <v>1562.1171979568803</v>
          </cell>
          <cell r="DS39">
            <v>1654.0064448955204</v>
          </cell>
          <cell r="DT39">
            <v>1745.8956918341605</v>
          </cell>
          <cell r="DU39">
            <v>1837.7849387728006</v>
          </cell>
          <cell r="DV39">
            <v>1927.8364007726677</v>
          </cell>
          <cell r="DW39">
            <v>2017.8878627725348</v>
          </cell>
          <cell r="DX39">
            <v>2107.939324772402</v>
          </cell>
          <cell r="DY39">
            <v>2197.9907867722691</v>
          </cell>
          <cell r="DZ39">
            <v>2288.0422487721362</v>
          </cell>
          <cell r="EA39">
            <v>2378.0937107720033</v>
          </cell>
          <cell r="EB39">
            <v>2468.1451727718704</v>
          </cell>
          <cell r="EC39">
            <v>2556.358849832965</v>
          </cell>
          <cell r="ED39">
            <v>2644.5725268940596</v>
          </cell>
          <cell r="EE39">
            <v>2732.7862039551542</v>
          </cell>
          <cell r="EF39">
            <v>2820.9998810162488</v>
          </cell>
          <cell r="EG39">
            <v>2909.2135580773434</v>
          </cell>
          <cell r="EH39">
            <v>2997.4272351384379</v>
          </cell>
          <cell r="EI39">
            <v>3085.6409121995325</v>
          </cell>
          <cell r="EJ39">
            <v>3172.0168043218541</v>
          </cell>
          <cell r="EK39">
            <v>3258.3926964441757</v>
          </cell>
          <cell r="EL39">
            <v>3344.7685885664973</v>
          </cell>
          <cell r="EM39">
            <v>3431.1444806888189</v>
          </cell>
          <cell r="EN39">
            <v>3517.5203728111405</v>
          </cell>
          <cell r="EO39">
            <v>3603.8962649334621</v>
          </cell>
          <cell r="EP39">
            <v>3690.2721570557837</v>
          </cell>
          <cell r="EQ39">
            <v>3774.8102642393324</v>
          </cell>
          <cell r="ER39">
            <v>3859.348371422881</v>
          </cell>
          <cell r="ES39">
            <v>3943.8864786064296</v>
          </cell>
          <cell r="ET39">
            <v>4028.4245857899782</v>
          </cell>
          <cell r="EU39">
            <v>4112.9626929735268</v>
          </cell>
          <cell r="EV39">
            <v>4197.5008001570759</v>
          </cell>
          <cell r="EW39">
            <v>4282.038907340625</v>
          </cell>
          <cell r="EX39">
            <v>4364.7392295854006</v>
          </cell>
          <cell r="EY39">
            <v>4447.4395518301762</v>
          </cell>
          <cell r="EZ39">
            <v>4530.1398740749519</v>
          </cell>
          <cell r="FA39">
            <v>4612.8401963197275</v>
          </cell>
          <cell r="FB39">
            <v>4695.5405185645031</v>
          </cell>
          <cell r="FC39">
            <v>4778.2408408092788</v>
          </cell>
          <cell r="FD39">
            <v>4860.9411630540544</v>
          </cell>
          <cell r="FE39">
            <v>4941.8037003600575</v>
          </cell>
          <cell r="FF39">
            <v>5022.6662376660606</v>
          </cell>
          <cell r="FG39">
            <v>5103.5287749720637</v>
          </cell>
          <cell r="FH39">
            <v>5184.3913122780668</v>
          </cell>
          <cell r="FI39">
            <v>5265.2538495840699</v>
          </cell>
          <cell r="FJ39">
            <v>5346.116386890073</v>
          </cell>
          <cell r="FK39">
            <v>5426.9789241960762</v>
          </cell>
          <cell r="FL39">
            <v>5506.0036765633067</v>
          </cell>
          <cell r="FM39">
            <v>5585.0284289305373</v>
          </cell>
          <cell r="FN39">
            <v>5664.0531812977679</v>
          </cell>
          <cell r="FO39">
            <v>5743.0779336649985</v>
          </cell>
          <cell r="FP39">
            <v>5822.102686032229</v>
          </cell>
          <cell r="FQ39">
            <v>5901.1274383994596</v>
          </cell>
          <cell r="FR39">
            <v>5980.1521907666902</v>
          </cell>
          <cell r="FS39">
            <v>6057.3391581951473</v>
          </cell>
          <cell r="FT39">
            <v>6134.5261256236045</v>
          </cell>
          <cell r="FU39">
            <v>6211.7130930520616</v>
          </cell>
          <cell r="FV39">
            <v>6288.9000604805187</v>
          </cell>
          <cell r="FW39">
            <v>6366.0870279089759</v>
          </cell>
          <cell r="FX39">
            <v>6443.273995337433</v>
          </cell>
          <cell r="FY39">
            <v>6520.4609627658901</v>
          </cell>
          <cell r="FZ39">
            <v>6595.8101452555748</v>
          </cell>
          <cell r="GA39">
            <v>6671.1593277452594</v>
          </cell>
          <cell r="GB39">
            <v>6746.508510234944</v>
          </cell>
          <cell r="GC39">
            <v>6821.8576927246286</v>
          </cell>
          <cell r="GD39">
            <v>6897.2068752143132</v>
          </cell>
          <cell r="GE39">
            <v>6972.5560577039978</v>
          </cell>
          <cell r="GF39">
            <v>7047.9052401936824</v>
          </cell>
          <cell r="GG39">
            <v>7121.4166377445945</v>
          </cell>
          <cell r="GH39">
            <v>7194.9280352955066</v>
          </cell>
          <cell r="GI39">
            <v>7268.4394328464186</v>
          </cell>
          <cell r="GJ39">
            <v>7341.9508303973307</v>
          </cell>
          <cell r="GK39">
            <v>7415.4622279482428</v>
          </cell>
          <cell r="GL39">
            <v>7488.9736254991549</v>
          </cell>
          <cell r="GM39">
            <v>7562.485023050067</v>
          </cell>
          <cell r="GN39">
            <v>7634.1586356622065</v>
          </cell>
          <cell r="GO39">
            <v>7705.8322482743461</v>
          </cell>
          <cell r="GP39">
            <v>7777.5058608864856</v>
          </cell>
          <cell r="GQ39">
            <v>7849.1794734986252</v>
          </cell>
          <cell r="GR39">
            <v>7920.8530861107647</v>
          </cell>
          <cell r="GS39">
            <v>7992.5266987229043</v>
          </cell>
          <cell r="GT39">
            <v>8064.2003113350438</v>
          </cell>
          <cell r="GU39">
            <v>8134.0361390084099</v>
          </cell>
          <cell r="GV39">
            <v>8203.871966681776</v>
          </cell>
          <cell r="GW39">
            <v>8273.7077943551431</v>
          </cell>
        </row>
        <row r="40">
          <cell r="B40" t="str">
            <v>TC</v>
          </cell>
          <cell r="C40">
            <v>1.69</v>
          </cell>
          <cell r="D40">
            <v>95.271673206320003</v>
          </cell>
          <cell r="E40">
            <v>95.271673206320003</v>
          </cell>
          <cell r="F40">
            <v>95.271673206320003</v>
          </cell>
          <cell r="G40">
            <v>95.271673206320003</v>
          </cell>
          <cell r="H40">
            <v>95.271673206320003</v>
          </cell>
          <cell r="I40">
            <v>95.271673206320003</v>
          </cell>
          <cell r="J40">
            <v>95.271673206320003</v>
          </cell>
          <cell r="K40">
            <v>95.271673206320003</v>
          </cell>
          <cell r="L40">
            <v>95.271673206320003</v>
          </cell>
          <cell r="M40">
            <v>95.271673206320003</v>
          </cell>
          <cell r="N40">
            <v>95.271673206320003</v>
          </cell>
          <cell r="O40">
            <v>95.271673206320003</v>
          </cell>
          <cell r="P40">
            <v>95.271673206320003</v>
          </cell>
          <cell r="Q40">
            <v>95.271673206320003</v>
          </cell>
          <cell r="R40">
            <v>95.271673206320003</v>
          </cell>
          <cell r="S40">
            <v>95.271673206320003</v>
          </cell>
          <cell r="T40">
            <v>95.271673206320003</v>
          </cell>
          <cell r="U40">
            <v>95.271673206320003</v>
          </cell>
          <cell r="V40">
            <v>95.271673206320003</v>
          </cell>
          <cell r="W40">
            <v>95.271673206320003</v>
          </cell>
          <cell r="X40">
            <v>93.366239742193599</v>
          </cell>
          <cell r="Y40">
            <v>93.366239742193599</v>
          </cell>
          <cell r="Z40">
            <v>93.366239742193599</v>
          </cell>
          <cell r="AA40">
            <v>93.366239742193599</v>
          </cell>
          <cell r="AB40">
            <v>93.366239742193599</v>
          </cell>
          <cell r="AC40">
            <v>93.366239742193599</v>
          </cell>
          <cell r="AD40">
            <v>93.366239742193599</v>
          </cell>
          <cell r="AE40">
            <v>91.460806278067196</v>
          </cell>
          <cell r="AF40">
            <v>91.460806278067196</v>
          </cell>
          <cell r="AG40">
            <v>91.460806278067196</v>
          </cell>
          <cell r="AH40">
            <v>91.460806278067196</v>
          </cell>
          <cell r="AI40">
            <v>91.460806278067196</v>
          </cell>
          <cell r="AJ40">
            <v>91.460806278067196</v>
          </cell>
          <cell r="AK40">
            <v>91.460806278067196</v>
          </cell>
          <cell r="AL40">
            <v>89.555372813940778</v>
          </cell>
          <cell r="AM40">
            <v>89.555372813940778</v>
          </cell>
          <cell r="AN40">
            <v>89.555372813940778</v>
          </cell>
          <cell r="AO40">
            <v>89.555372813940778</v>
          </cell>
          <cell r="AP40">
            <v>89.555372813940778</v>
          </cell>
          <cell r="AQ40">
            <v>89.555372813940778</v>
          </cell>
          <cell r="AR40">
            <v>89.555372813940778</v>
          </cell>
          <cell r="AS40">
            <v>87.649939349814403</v>
          </cell>
          <cell r="AT40">
            <v>87.649939349814403</v>
          </cell>
          <cell r="AU40">
            <v>87.649939349814403</v>
          </cell>
          <cell r="AV40">
            <v>87.649939349814403</v>
          </cell>
          <cell r="AW40">
            <v>87.649939349814403</v>
          </cell>
          <cell r="AX40">
            <v>87.649939349814403</v>
          </cell>
          <cell r="AY40">
            <v>87.649939349814403</v>
          </cell>
          <cell r="AZ40">
            <v>85.744505885688</v>
          </cell>
          <cell r="BA40">
            <v>85.744505885688</v>
          </cell>
          <cell r="BB40">
            <v>85.744505885688</v>
          </cell>
          <cell r="BC40">
            <v>85.744505885688</v>
          </cell>
          <cell r="BD40">
            <v>85.744505885688</v>
          </cell>
          <cell r="BE40">
            <v>85.744505885688</v>
          </cell>
          <cell r="BF40">
            <v>85.744505885688</v>
          </cell>
          <cell r="BG40">
            <v>83.839072421561596</v>
          </cell>
          <cell r="BH40">
            <v>83.839072421561596</v>
          </cell>
          <cell r="BI40">
            <v>83.839072421561596</v>
          </cell>
          <cell r="BJ40">
            <v>83.839072421561596</v>
          </cell>
          <cell r="BK40">
            <v>83.839072421561596</v>
          </cell>
          <cell r="BL40">
            <v>83.839072421561596</v>
          </cell>
          <cell r="BM40">
            <v>83.839072421561596</v>
          </cell>
          <cell r="BN40">
            <v>81.933638957435193</v>
          </cell>
          <cell r="BO40">
            <v>81.933638957435193</v>
          </cell>
          <cell r="BP40">
            <v>81.933638957435193</v>
          </cell>
          <cell r="BQ40">
            <v>81.933638957435193</v>
          </cell>
          <cell r="BR40">
            <v>81.933638957435193</v>
          </cell>
          <cell r="BS40">
            <v>81.933638957435193</v>
          </cell>
          <cell r="BT40">
            <v>81.933638957435193</v>
          </cell>
          <cell r="BU40">
            <v>80.028205493308803</v>
          </cell>
          <cell r="BV40">
            <v>80.028205493308803</v>
          </cell>
          <cell r="BW40">
            <v>80.028205493308803</v>
          </cell>
          <cell r="BX40">
            <v>80.028205493308803</v>
          </cell>
          <cell r="BY40">
            <v>80.028205493308803</v>
          </cell>
          <cell r="BZ40">
            <v>80.028205493308803</v>
          </cell>
          <cell r="CA40">
            <v>80.028205493308803</v>
          </cell>
          <cell r="CB40">
            <v>78.1227720291824</v>
          </cell>
          <cell r="CC40">
            <v>78.1227720291824</v>
          </cell>
          <cell r="CD40">
            <v>78.1227720291824</v>
          </cell>
          <cell r="CE40">
            <v>78.1227720291824</v>
          </cell>
          <cell r="CF40">
            <v>78.1227720291824</v>
          </cell>
          <cell r="CG40">
            <v>78.1227720291824</v>
          </cell>
          <cell r="CH40">
            <v>78.1227720291824</v>
          </cell>
          <cell r="CI40">
            <v>76.217338565055996</v>
          </cell>
          <cell r="CJ40">
            <v>76.217338565055996</v>
          </cell>
          <cell r="CK40">
            <v>76.217338565055996</v>
          </cell>
          <cell r="CL40">
            <v>76.217338565055996</v>
          </cell>
          <cell r="CM40">
            <v>76.217338565055996</v>
          </cell>
          <cell r="CN40">
            <v>76.217338565055996</v>
          </cell>
          <cell r="CO40">
            <v>76.217338565055996</v>
          </cell>
          <cell r="CP40">
            <v>74.311905100929607</v>
          </cell>
          <cell r="CQ40">
            <v>74.311905100929607</v>
          </cell>
          <cell r="CR40">
            <v>74.311905100929607</v>
          </cell>
          <cell r="CS40">
            <v>74.311905100929607</v>
          </cell>
          <cell r="CT40">
            <v>74.311905100929607</v>
          </cell>
          <cell r="CU40">
            <v>74.311905100929607</v>
          </cell>
          <cell r="CV40">
            <v>74.311905100929607</v>
          </cell>
          <cell r="CW40">
            <v>72.406471636803204</v>
          </cell>
          <cell r="CX40">
            <v>72.406471636803204</v>
          </cell>
          <cell r="CY40">
            <v>72.406471636803204</v>
          </cell>
          <cell r="DA40" t="str">
            <v>TC</v>
          </cell>
          <cell r="DB40">
            <v>95.271673206320003</v>
          </cell>
          <cell r="DC40">
            <v>190.54334641264001</v>
          </cell>
          <cell r="DD40">
            <v>285.81501961896004</v>
          </cell>
          <cell r="DE40">
            <v>381.08669282528001</v>
          </cell>
          <cell r="DF40">
            <v>476.35836603159999</v>
          </cell>
          <cell r="DG40">
            <v>571.63003923791996</v>
          </cell>
          <cell r="DH40">
            <v>666.90171244423993</v>
          </cell>
          <cell r="DI40">
            <v>762.17338565055991</v>
          </cell>
          <cell r="DJ40">
            <v>857.44505885687988</v>
          </cell>
          <cell r="DK40">
            <v>952.71673206319986</v>
          </cell>
          <cell r="DL40">
            <v>1047.9884052695199</v>
          </cell>
          <cell r="DM40">
            <v>1143.2600784758399</v>
          </cell>
          <cell r="DN40">
            <v>1238.5317516821599</v>
          </cell>
          <cell r="DO40">
            <v>1333.8034248884799</v>
          </cell>
          <cell r="DP40">
            <v>1429.0750980947998</v>
          </cell>
          <cell r="DQ40">
            <v>1524.3467713011198</v>
          </cell>
          <cell r="DR40">
            <v>1619.6184445074398</v>
          </cell>
          <cell r="DS40">
            <v>1714.8901177137598</v>
          </cell>
          <cell r="DT40">
            <v>1810.1617909200797</v>
          </cell>
          <cell r="DU40">
            <v>1905.4334641263997</v>
          </cell>
          <cell r="DV40">
            <v>1998.7997038685933</v>
          </cell>
          <cell r="DW40">
            <v>2092.1659436107871</v>
          </cell>
          <cell r="DX40">
            <v>2185.5321833529806</v>
          </cell>
          <cell r="DY40">
            <v>2278.8984230951742</v>
          </cell>
          <cell r="DZ40">
            <v>2372.2646628373677</v>
          </cell>
          <cell r="EA40">
            <v>2465.6309025795613</v>
          </cell>
          <cell r="EB40">
            <v>2558.9971423217548</v>
          </cell>
          <cell r="EC40">
            <v>2650.457948599822</v>
          </cell>
          <cell r="ED40">
            <v>2741.9187548778891</v>
          </cell>
          <cell r="EE40">
            <v>2833.3795611559563</v>
          </cell>
          <cell r="EF40">
            <v>2924.8403674340234</v>
          </cell>
          <cell r="EG40">
            <v>3016.3011737120905</v>
          </cell>
          <cell r="EH40">
            <v>3107.7619799901577</v>
          </cell>
          <cell r="EI40">
            <v>3199.2227862682248</v>
          </cell>
          <cell r="EJ40">
            <v>3288.7781590821655</v>
          </cell>
          <cell r="EK40">
            <v>3378.3335318961063</v>
          </cell>
          <cell r="EL40">
            <v>3467.888904710047</v>
          </cell>
          <cell r="EM40">
            <v>3557.4442775239877</v>
          </cell>
          <cell r="EN40">
            <v>3646.9996503379284</v>
          </cell>
          <cell r="EO40">
            <v>3736.5550231518691</v>
          </cell>
          <cell r="EP40">
            <v>3826.1103959658099</v>
          </cell>
          <cell r="EQ40">
            <v>3913.7603353156242</v>
          </cell>
          <cell r="ER40">
            <v>4001.4102746654385</v>
          </cell>
          <cell r="ES40">
            <v>4089.0602140152528</v>
          </cell>
          <cell r="ET40">
            <v>4176.7101533650675</v>
          </cell>
          <cell r="EU40">
            <v>4264.3600927148818</v>
          </cell>
          <cell r="EV40">
            <v>4352.0100320646961</v>
          </cell>
          <cell r="EW40">
            <v>4439.6599714145104</v>
          </cell>
          <cell r="EX40">
            <v>4525.4044773001988</v>
          </cell>
          <cell r="EY40">
            <v>4611.1489831858871</v>
          </cell>
          <cell r="EZ40">
            <v>4696.8934890715755</v>
          </cell>
          <cell r="FA40">
            <v>4782.6379949572638</v>
          </cell>
          <cell r="FB40">
            <v>4868.3825008429521</v>
          </cell>
          <cell r="FC40">
            <v>4954.1270067286405</v>
          </cell>
          <cell r="FD40">
            <v>5039.8715126143288</v>
          </cell>
          <cell r="FE40">
            <v>5123.7105850358903</v>
          </cell>
          <cell r="FF40">
            <v>5207.5496574574518</v>
          </cell>
          <cell r="FG40">
            <v>5291.3887298790132</v>
          </cell>
          <cell r="FH40">
            <v>5375.2278023005747</v>
          </cell>
          <cell r="FI40">
            <v>5459.0668747221362</v>
          </cell>
          <cell r="FJ40">
            <v>5542.9059471436976</v>
          </cell>
          <cell r="FK40">
            <v>5626.7450195652591</v>
          </cell>
          <cell r="FL40">
            <v>5708.6786585226946</v>
          </cell>
          <cell r="FM40">
            <v>5790.6122974801301</v>
          </cell>
          <cell r="FN40">
            <v>5872.5459364375656</v>
          </cell>
          <cell r="FO40">
            <v>5954.4795753950011</v>
          </cell>
          <cell r="FP40">
            <v>6036.4132143524366</v>
          </cell>
          <cell r="FQ40">
            <v>6118.3468533098721</v>
          </cell>
          <cell r="FR40">
            <v>6200.2804922673076</v>
          </cell>
          <cell r="FS40">
            <v>6280.3086977606163</v>
          </cell>
          <cell r="FT40">
            <v>6360.3369032539249</v>
          </cell>
          <cell r="FU40">
            <v>6440.3651087472335</v>
          </cell>
          <cell r="FV40">
            <v>6520.3933142405422</v>
          </cell>
          <cell r="FW40">
            <v>6600.4215197338508</v>
          </cell>
          <cell r="FX40">
            <v>6680.4497252271594</v>
          </cell>
          <cell r="FY40">
            <v>6760.4779307204681</v>
          </cell>
          <cell r="FZ40">
            <v>6838.6007027496507</v>
          </cell>
          <cell r="GA40">
            <v>6916.7234747788334</v>
          </cell>
          <cell r="GB40">
            <v>6994.8462468080161</v>
          </cell>
          <cell r="GC40">
            <v>7072.9690188371987</v>
          </cell>
          <cell r="GD40">
            <v>7151.0917908663814</v>
          </cell>
          <cell r="GE40">
            <v>7229.2145628955641</v>
          </cell>
          <cell r="GF40">
            <v>7307.3373349247468</v>
          </cell>
          <cell r="GG40">
            <v>7383.5546734898026</v>
          </cell>
          <cell r="GH40">
            <v>7459.7720120548584</v>
          </cell>
          <cell r="GI40">
            <v>7535.9893506199141</v>
          </cell>
          <cell r="GJ40">
            <v>7612.2066891849699</v>
          </cell>
          <cell r="GK40">
            <v>7688.4240277500257</v>
          </cell>
          <cell r="GL40">
            <v>7764.6413663150815</v>
          </cell>
          <cell r="GM40">
            <v>7840.8587048801373</v>
          </cell>
          <cell r="GN40">
            <v>7915.1706099810672</v>
          </cell>
          <cell r="GO40">
            <v>7989.482515081997</v>
          </cell>
          <cell r="GP40">
            <v>8063.7944201829268</v>
          </cell>
          <cell r="GQ40">
            <v>8138.1063252838567</v>
          </cell>
          <cell r="GR40">
            <v>8212.4182303847865</v>
          </cell>
          <cell r="GS40">
            <v>8286.7301354857154</v>
          </cell>
          <cell r="GT40">
            <v>8361.0420405866444</v>
          </cell>
          <cell r="GU40">
            <v>8433.4485122234473</v>
          </cell>
          <cell r="GV40">
            <v>8505.8549838602503</v>
          </cell>
          <cell r="GW40">
            <v>8578.2614554970532</v>
          </cell>
        </row>
        <row r="41">
          <cell r="B41" t="str">
            <v>TD</v>
          </cell>
          <cell r="C41">
            <v>1.53</v>
          </cell>
          <cell r="D41">
            <v>86.251869825840004</v>
          </cell>
          <cell r="E41">
            <v>86.251869825840004</v>
          </cell>
          <cell r="F41">
            <v>86.251869825840004</v>
          </cell>
          <cell r="G41">
            <v>86.251869825840004</v>
          </cell>
          <cell r="H41">
            <v>86.251869825840004</v>
          </cell>
          <cell r="I41">
            <v>86.251869825840004</v>
          </cell>
          <cell r="J41">
            <v>86.251869825840004</v>
          </cell>
          <cell r="K41">
            <v>86.251869825840004</v>
          </cell>
          <cell r="L41">
            <v>86.251869825840004</v>
          </cell>
          <cell r="M41">
            <v>86.251869825840004</v>
          </cell>
          <cell r="N41">
            <v>86.251869825840004</v>
          </cell>
          <cell r="O41">
            <v>86.251869825840004</v>
          </cell>
          <cell r="P41">
            <v>86.251869825840004</v>
          </cell>
          <cell r="Q41">
            <v>86.251869825840004</v>
          </cell>
          <cell r="R41">
            <v>86.251869825840004</v>
          </cell>
          <cell r="S41">
            <v>86.251869825840004</v>
          </cell>
          <cell r="T41">
            <v>86.251869825840004</v>
          </cell>
          <cell r="U41">
            <v>86.251869825840004</v>
          </cell>
          <cell r="V41">
            <v>86.251869825840004</v>
          </cell>
          <cell r="W41">
            <v>86.251869825840004</v>
          </cell>
          <cell r="X41">
            <v>84.526832429323207</v>
          </cell>
          <cell r="Y41">
            <v>84.526832429323207</v>
          </cell>
          <cell r="Z41">
            <v>84.526832429323207</v>
          </cell>
          <cell r="AA41">
            <v>84.526832429323207</v>
          </cell>
          <cell r="AB41">
            <v>84.526832429323207</v>
          </cell>
          <cell r="AC41">
            <v>84.526832429323207</v>
          </cell>
          <cell r="AD41">
            <v>84.526832429323207</v>
          </cell>
          <cell r="AE41">
            <v>82.80179503280641</v>
          </cell>
          <cell r="AF41">
            <v>82.80179503280641</v>
          </cell>
          <cell r="AG41">
            <v>82.80179503280641</v>
          </cell>
          <cell r="AH41">
            <v>82.80179503280641</v>
          </cell>
          <cell r="AI41">
            <v>82.80179503280641</v>
          </cell>
          <cell r="AJ41">
            <v>82.80179503280641</v>
          </cell>
          <cell r="AK41">
            <v>82.80179503280641</v>
          </cell>
          <cell r="AL41">
            <v>81.076757636289614</v>
          </cell>
          <cell r="AM41">
            <v>81.076757636289614</v>
          </cell>
          <cell r="AN41">
            <v>81.076757636289614</v>
          </cell>
          <cell r="AO41">
            <v>81.076757636289614</v>
          </cell>
          <cell r="AP41">
            <v>81.076757636289614</v>
          </cell>
          <cell r="AQ41">
            <v>81.076757636289614</v>
          </cell>
          <cell r="AR41">
            <v>81.076757636289614</v>
          </cell>
          <cell r="AS41">
            <v>79.351720239772803</v>
          </cell>
          <cell r="AT41">
            <v>79.351720239772803</v>
          </cell>
          <cell r="AU41">
            <v>79.351720239772803</v>
          </cell>
          <cell r="AV41">
            <v>79.351720239772803</v>
          </cell>
          <cell r="AW41">
            <v>79.351720239772803</v>
          </cell>
          <cell r="AX41">
            <v>79.351720239772803</v>
          </cell>
          <cell r="AY41">
            <v>79.351720239772803</v>
          </cell>
          <cell r="AZ41">
            <v>77.626682843256006</v>
          </cell>
          <cell r="BA41">
            <v>77.626682843256006</v>
          </cell>
          <cell r="BB41">
            <v>77.626682843256006</v>
          </cell>
          <cell r="BC41">
            <v>77.626682843256006</v>
          </cell>
          <cell r="BD41">
            <v>77.626682843256006</v>
          </cell>
          <cell r="BE41">
            <v>77.626682843256006</v>
          </cell>
          <cell r="BF41">
            <v>77.626682843256006</v>
          </cell>
          <cell r="BG41">
            <v>75.901645446739209</v>
          </cell>
          <cell r="BH41">
            <v>75.901645446739209</v>
          </cell>
          <cell r="BI41">
            <v>75.901645446739209</v>
          </cell>
          <cell r="BJ41">
            <v>75.901645446739209</v>
          </cell>
          <cell r="BK41">
            <v>75.901645446739209</v>
          </cell>
          <cell r="BL41">
            <v>75.901645446739209</v>
          </cell>
          <cell r="BM41">
            <v>75.901645446739209</v>
          </cell>
          <cell r="BN41">
            <v>74.176608050222399</v>
          </cell>
          <cell r="BO41">
            <v>74.176608050222399</v>
          </cell>
          <cell r="BP41">
            <v>74.176608050222399</v>
          </cell>
          <cell r="BQ41">
            <v>74.176608050222399</v>
          </cell>
          <cell r="BR41">
            <v>74.176608050222399</v>
          </cell>
          <cell r="BS41">
            <v>74.176608050222399</v>
          </cell>
          <cell r="BT41">
            <v>74.176608050222399</v>
          </cell>
          <cell r="BU41">
            <v>72.451570653705602</v>
          </cell>
          <cell r="BV41">
            <v>72.451570653705602</v>
          </cell>
          <cell r="BW41">
            <v>72.451570653705602</v>
          </cell>
          <cell r="BX41">
            <v>72.451570653705602</v>
          </cell>
          <cell r="BY41">
            <v>72.451570653705602</v>
          </cell>
          <cell r="BZ41">
            <v>72.451570653705602</v>
          </cell>
          <cell r="CA41">
            <v>72.451570653705602</v>
          </cell>
          <cell r="CB41">
            <v>70.726533257188805</v>
          </cell>
          <cell r="CC41">
            <v>70.726533257188805</v>
          </cell>
          <cell r="CD41">
            <v>70.726533257188805</v>
          </cell>
          <cell r="CE41">
            <v>70.726533257188805</v>
          </cell>
          <cell r="CF41">
            <v>70.726533257188805</v>
          </cell>
          <cell r="CG41">
            <v>70.726533257188805</v>
          </cell>
          <cell r="CH41">
            <v>70.726533257188805</v>
          </cell>
          <cell r="CI41">
            <v>69.001495860672009</v>
          </cell>
          <cell r="CJ41">
            <v>69.001495860672009</v>
          </cell>
          <cell r="CK41">
            <v>69.001495860672009</v>
          </cell>
          <cell r="CL41">
            <v>69.001495860672009</v>
          </cell>
          <cell r="CM41">
            <v>69.001495860672009</v>
          </cell>
          <cell r="CN41">
            <v>69.001495860672009</v>
          </cell>
          <cell r="CO41">
            <v>69.001495860672009</v>
          </cell>
          <cell r="CP41">
            <v>67.276458464155212</v>
          </cell>
          <cell r="CQ41">
            <v>67.276458464155212</v>
          </cell>
          <cell r="CR41">
            <v>67.276458464155212</v>
          </cell>
          <cell r="CS41">
            <v>67.276458464155212</v>
          </cell>
          <cell r="CT41">
            <v>67.276458464155212</v>
          </cell>
          <cell r="CU41">
            <v>67.276458464155212</v>
          </cell>
          <cell r="CV41">
            <v>67.276458464155212</v>
          </cell>
          <cell r="CW41">
            <v>65.551421067638401</v>
          </cell>
          <cell r="CX41">
            <v>65.551421067638401</v>
          </cell>
          <cell r="CY41">
            <v>65.551421067638401</v>
          </cell>
          <cell r="DA41" t="str">
            <v>TD</v>
          </cell>
          <cell r="DB41">
            <v>86.251869825840004</v>
          </cell>
          <cell r="DC41">
            <v>172.50373965168001</v>
          </cell>
          <cell r="DD41">
            <v>258.75560947752001</v>
          </cell>
          <cell r="DE41">
            <v>345.00747930336001</v>
          </cell>
          <cell r="DF41">
            <v>431.25934912920002</v>
          </cell>
          <cell r="DG41">
            <v>517.51121895504002</v>
          </cell>
          <cell r="DH41">
            <v>603.76308878088003</v>
          </cell>
          <cell r="DI41">
            <v>690.01495860672003</v>
          </cell>
          <cell r="DJ41">
            <v>776.26682843256003</v>
          </cell>
          <cell r="DK41">
            <v>862.51869825840004</v>
          </cell>
          <cell r="DL41">
            <v>948.77056808424004</v>
          </cell>
          <cell r="DM41">
            <v>1035.02243791008</v>
          </cell>
          <cell r="DN41">
            <v>1121.27430773592</v>
          </cell>
          <cell r="DO41">
            <v>1207.5261775617601</v>
          </cell>
          <cell r="DP41">
            <v>1293.7780473876001</v>
          </cell>
          <cell r="DQ41">
            <v>1380.0299172134401</v>
          </cell>
          <cell r="DR41">
            <v>1466.2817870392801</v>
          </cell>
          <cell r="DS41">
            <v>1552.5336568651201</v>
          </cell>
          <cell r="DT41">
            <v>1638.7855266909601</v>
          </cell>
          <cell r="DU41">
            <v>1725.0373965168001</v>
          </cell>
          <cell r="DV41">
            <v>1809.5642289461232</v>
          </cell>
          <cell r="DW41">
            <v>1894.0910613754463</v>
          </cell>
          <cell r="DX41">
            <v>1978.6178938047694</v>
          </cell>
          <cell r="DY41">
            <v>2063.1447262340926</v>
          </cell>
          <cell r="DZ41">
            <v>2147.6715586634159</v>
          </cell>
          <cell r="EA41">
            <v>2232.1983910927393</v>
          </cell>
          <cell r="EB41">
            <v>2316.7252235220626</v>
          </cell>
          <cell r="EC41">
            <v>2399.5270185548688</v>
          </cell>
          <cell r="ED41">
            <v>2482.3288135876751</v>
          </cell>
          <cell r="EE41">
            <v>2565.1306086204813</v>
          </cell>
          <cell r="EF41">
            <v>2647.9324036532876</v>
          </cell>
          <cell r="EG41">
            <v>2730.7341986860938</v>
          </cell>
          <cell r="EH41">
            <v>2813.5359937189</v>
          </cell>
          <cell r="EI41">
            <v>2896.3377887517063</v>
          </cell>
          <cell r="EJ41">
            <v>2977.4145463879959</v>
          </cell>
          <cell r="EK41">
            <v>3058.4913040242855</v>
          </cell>
          <cell r="EL41">
            <v>3139.568061660575</v>
          </cell>
          <cell r="EM41">
            <v>3220.6448192968646</v>
          </cell>
          <cell r="EN41">
            <v>3301.7215769331542</v>
          </cell>
          <cell r="EO41">
            <v>3382.7983345694438</v>
          </cell>
          <cell r="EP41">
            <v>3463.8750922057334</v>
          </cell>
          <cell r="EQ41">
            <v>3543.2268124455063</v>
          </cell>
          <cell r="ER41">
            <v>3622.5785326852792</v>
          </cell>
          <cell r="ES41">
            <v>3701.9302529250522</v>
          </cell>
          <cell r="ET41">
            <v>3781.2819731648251</v>
          </cell>
          <cell r="EU41">
            <v>3860.633693404598</v>
          </cell>
          <cell r="EV41">
            <v>3939.985413644371</v>
          </cell>
          <cell r="EW41">
            <v>4019.3371338841439</v>
          </cell>
          <cell r="EX41">
            <v>4096.9638167273997</v>
          </cell>
          <cell r="EY41">
            <v>4174.590499570656</v>
          </cell>
          <cell r="EZ41">
            <v>4252.2171824139123</v>
          </cell>
          <cell r="FA41">
            <v>4329.8438652571685</v>
          </cell>
          <cell r="FB41">
            <v>4407.4705481004248</v>
          </cell>
          <cell r="FC41">
            <v>4485.0972309436811</v>
          </cell>
          <cell r="FD41">
            <v>4562.7239137869374</v>
          </cell>
          <cell r="FE41">
            <v>4638.6255592336765</v>
          </cell>
          <cell r="FF41">
            <v>4714.5272046804157</v>
          </cell>
          <cell r="FG41">
            <v>4790.4288501271549</v>
          </cell>
          <cell r="FH41">
            <v>4866.330495573894</v>
          </cell>
          <cell r="FI41">
            <v>4942.2321410206332</v>
          </cell>
          <cell r="FJ41">
            <v>5018.1337864673724</v>
          </cell>
          <cell r="FK41">
            <v>5094.0354319141115</v>
          </cell>
          <cell r="FL41">
            <v>5168.2120399643336</v>
          </cell>
          <cell r="FM41">
            <v>5242.3886480145557</v>
          </cell>
          <cell r="FN41">
            <v>5316.5652560647777</v>
          </cell>
          <cell r="FO41">
            <v>5390.7418641149998</v>
          </cell>
          <cell r="FP41">
            <v>5464.9184721652218</v>
          </cell>
          <cell r="FQ41">
            <v>5539.0950802154439</v>
          </cell>
          <cell r="FR41">
            <v>5613.2716882656659</v>
          </cell>
          <cell r="FS41">
            <v>5685.7232589193718</v>
          </cell>
          <cell r="FT41">
            <v>5758.1748295730777</v>
          </cell>
          <cell r="FU41">
            <v>5830.6264002267835</v>
          </cell>
          <cell r="FV41">
            <v>5903.0779708804894</v>
          </cell>
          <cell r="FW41">
            <v>5975.5295415341952</v>
          </cell>
          <cell r="FX41">
            <v>6047.9811121879011</v>
          </cell>
          <cell r="FY41">
            <v>6120.4326828416069</v>
          </cell>
          <cell r="FZ41">
            <v>6191.1592160987957</v>
          </cell>
          <cell r="GA41">
            <v>6261.8857493559844</v>
          </cell>
          <cell r="GB41">
            <v>6332.6122826131732</v>
          </cell>
          <cell r="GC41">
            <v>6403.3388158703619</v>
          </cell>
          <cell r="GD41">
            <v>6474.0653491275507</v>
          </cell>
          <cell r="GE41">
            <v>6544.7918823847394</v>
          </cell>
          <cell r="GF41">
            <v>6615.5184156419282</v>
          </cell>
          <cell r="GG41">
            <v>6684.5199115025998</v>
          </cell>
          <cell r="GH41">
            <v>6753.5214073632715</v>
          </cell>
          <cell r="GI41">
            <v>6822.5229032239431</v>
          </cell>
          <cell r="GJ41">
            <v>6891.5243990846147</v>
          </cell>
          <cell r="GK41">
            <v>6960.5258949452864</v>
          </cell>
          <cell r="GL41">
            <v>7029.527390805958</v>
          </cell>
          <cell r="GM41">
            <v>7098.5288866666297</v>
          </cell>
          <cell r="GN41">
            <v>7165.8053451307851</v>
          </cell>
          <cell r="GO41">
            <v>7233.0818035949405</v>
          </cell>
          <cell r="GP41">
            <v>7300.358262059096</v>
          </cell>
          <cell r="GQ41">
            <v>7367.6347205232514</v>
          </cell>
          <cell r="GR41">
            <v>7434.9111789874069</v>
          </cell>
          <cell r="GS41">
            <v>7502.1876374515623</v>
          </cell>
          <cell r="GT41">
            <v>7569.4640959157177</v>
          </cell>
          <cell r="GU41">
            <v>7635.0155169833561</v>
          </cell>
          <cell r="GV41">
            <v>7700.5669380509944</v>
          </cell>
          <cell r="GW41">
            <v>7766.1183591186327</v>
          </cell>
        </row>
        <row r="42">
          <cell r="B42" t="str">
            <v>TE</v>
          </cell>
          <cell r="C42">
            <v>1.41</v>
          </cell>
          <cell r="D42">
            <v>79.487017290479997</v>
          </cell>
          <cell r="E42">
            <v>79.487017290479997</v>
          </cell>
          <cell r="F42">
            <v>79.487017290479997</v>
          </cell>
          <cell r="G42">
            <v>79.487017290479997</v>
          </cell>
          <cell r="H42">
            <v>79.487017290479997</v>
          </cell>
          <cell r="I42">
            <v>79.487017290479997</v>
          </cell>
          <cell r="J42">
            <v>79.487017290479997</v>
          </cell>
          <cell r="K42">
            <v>79.487017290479997</v>
          </cell>
          <cell r="L42">
            <v>79.487017290479997</v>
          </cell>
          <cell r="M42">
            <v>79.487017290479997</v>
          </cell>
          <cell r="N42">
            <v>79.487017290479997</v>
          </cell>
          <cell r="O42">
            <v>79.487017290479997</v>
          </cell>
          <cell r="P42">
            <v>79.487017290479997</v>
          </cell>
          <cell r="Q42">
            <v>79.487017290479997</v>
          </cell>
          <cell r="R42">
            <v>79.487017290479997</v>
          </cell>
          <cell r="S42">
            <v>79.487017290479997</v>
          </cell>
          <cell r="T42">
            <v>79.487017290479997</v>
          </cell>
          <cell r="U42">
            <v>79.487017290479997</v>
          </cell>
          <cell r="V42">
            <v>79.487017290479997</v>
          </cell>
          <cell r="W42">
            <v>79.487017290479997</v>
          </cell>
          <cell r="X42">
            <v>77.897276944670395</v>
          </cell>
          <cell r="Y42">
            <v>77.897276944670395</v>
          </cell>
          <cell r="Z42">
            <v>77.897276944670395</v>
          </cell>
          <cell r="AA42">
            <v>77.897276944670395</v>
          </cell>
          <cell r="AB42">
            <v>77.897276944670395</v>
          </cell>
          <cell r="AC42">
            <v>77.897276944670395</v>
          </cell>
          <cell r="AD42">
            <v>77.897276944670395</v>
          </cell>
          <cell r="AE42">
            <v>76.307536598860793</v>
          </cell>
          <cell r="AF42">
            <v>76.307536598860793</v>
          </cell>
          <cell r="AG42">
            <v>76.307536598860793</v>
          </cell>
          <cell r="AH42">
            <v>76.307536598860793</v>
          </cell>
          <cell r="AI42">
            <v>76.307536598860793</v>
          </cell>
          <cell r="AJ42">
            <v>76.307536598860793</v>
          </cell>
          <cell r="AK42">
            <v>76.307536598860793</v>
          </cell>
          <cell r="AL42">
            <v>74.717796253051191</v>
          </cell>
          <cell r="AM42">
            <v>74.717796253051191</v>
          </cell>
          <cell r="AN42">
            <v>74.717796253051191</v>
          </cell>
          <cell r="AO42">
            <v>74.717796253051191</v>
          </cell>
          <cell r="AP42">
            <v>74.717796253051191</v>
          </cell>
          <cell r="AQ42">
            <v>74.717796253051191</v>
          </cell>
          <cell r="AR42">
            <v>74.717796253051191</v>
          </cell>
          <cell r="AS42">
            <v>73.128055907241617</v>
          </cell>
          <cell r="AT42">
            <v>73.128055907241617</v>
          </cell>
          <cell r="AU42">
            <v>73.128055907241617</v>
          </cell>
          <cell r="AV42">
            <v>73.128055907241617</v>
          </cell>
          <cell r="AW42">
            <v>73.128055907241617</v>
          </cell>
          <cell r="AX42">
            <v>73.128055907241617</v>
          </cell>
          <cell r="AY42">
            <v>73.128055907241617</v>
          </cell>
          <cell r="AZ42">
            <v>71.538315561432</v>
          </cell>
          <cell r="BA42">
            <v>71.538315561432</v>
          </cell>
          <cell r="BB42">
            <v>71.538315561432</v>
          </cell>
          <cell r="BC42">
            <v>71.538315561432</v>
          </cell>
          <cell r="BD42">
            <v>71.538315561432</v>
          </cell>
          <cell r="BE42">
            <v>71.538315561432</v>
          </cell>
          <cell r="BF42">
            <v>71.538315561432</v>
          </cell>
          <cell r="BG42">
            <v>69.948575215622412</v>
          </cell>
          <cell r="BH42">
            <v>69.948575215622412</v>
          </cell>
          <cell r="BI42">
            <v>69.948575215622412</v>
          </cell>
          <cell r="BJ42">
            <v>69.948575215622412</v>
          </cell>
          <cell r="BK42">
            <v>69.948575215622412</v>
          </cell>
          <cell r="BL42">
            <v>69.948575215622412</v>
          </cell>
          <cell r="BM42">
            <v>69.948575215622412</v>
          </cell>
          <cell r="BN42">
            <v>68.358834869812796</v>
          </cell>
          <cell r="BO42">
            <v>68.358834869812796</v>
          </cell>
          <cell r="BP42">
            <v>68.358834869812796</v>
          </cell>
          <cell r="BQ42">
            <v>68.358834869812796</v>
          </cell>
          <cell r="BR42">
            <v>68.358834869812796</v>
          </cell>
          <cell r="BS42">
            <v>68.358834869812796</v>
          </cell>
          <cell r="BT42">
            <v>68.358834869812796</v>
          </cell>
          <cell r="BU42">
            <v>66.769094524003208</v>
          </cell>
          <cell r="BV42">
            <v>66.769094524003208</v>
          </cell>
          <cell r="BW42">
            <v>66.769094524003208</v>
          </cell>
          <cell r="BX42">
            <v>66.769094524003208</v>
          </cell>
          <cell r="BY42">
            <v>66.769094524003208</v>
          </cell>
          <cell r="BZ42">
            <v>66.769094524003208</v>
          </cell>
          <cell r="CA42">
            <v>66.769094524003208</v>
          </cell>
          <cell r="CB42">
            <v>65.179354178193591</v>
          </cell>
          <cell r="CC42">
            <v>65.179354178193591</v>
          </cell>
          <cell r="CD42">
            <v>65.179354178193591</v>
          </cell>
          <cell r="CE42">
            <v>65.179354178193591</v>
          </cell>
          <cell r="CF42">
            <v>65.179354178193591</v>
          </cell>
          <cell r="CG42">
            <v>65.179354178193591</v>
          </cell>
          <cell r="CH42">
            <v>65.179354178193591</v>
          </cell>
          <cell r="CI42">
            <v>63.589613832384003</v>
          </cell>
          <cell r="CJ42">
            <v>63.589613832384003</v>
          </cell>
          <cell r="CK42">
            <v>63.589613832384003</v>
          </cell>
          <cell r="CL42">
            <v>63.589613832384003</v>
          </cell>
          <cell r="CM42">
            <v>63.589613832384003</v>
          </cell>
          <cell r="CN42">
            <v>63.589613832384003</v>
          </cell>
          <cell r="CO42">
            <v>63.589613832384003</v>
          </cell>
          <cell r="CP42">
            <v>61.999873486574401</v>
          </cell>
          <cell r="CQ42">
            <v>61.999873486574401</v>
          </cell>
          <cell r="CR42">
            <v>61.999873486574401</v>
          </cell>
          <cell r="CS42">
            <v>61.999873486574401</v>
          </cell>
          <cell r="CT42">
            <v>61.999873486574401</v>
          </cell>
          <cell r="CU42">
            <v>61.999873486574401</v>
          </cell>
          <cell r="CV42">
            <v>61.999873486574401</v>
          </cell>
          <cell r="CW42">
            <v>60.410133140764806</v>
          </cell>
          <cell r="CX42">
            <v>60.410133140764806</v>
          </cell>
          <cell r="CY42">
            <v>60.410133140764806</v>
          </cell>
          <cell r="DA42" t="str">
            <v>TE</v>
          </cell>
          <cell r="DB42">
            <v>79.487017290479997</v>
          </cell>
          <cell r="DC42">
            <v>158.97403458095999</v>
          </cell>
          <cell r="DD42">
            <v>238.46105187143999</v>
          </cell>
          <cell r="DE42">
            <v>317.94806916191999</v>
          </cell>
          <cell r="DF42">
            <v>397.43508645240001</v>
          </cell>
          <cell r="DG42">
            <v>476.92210374288004</v>
          </cell>
          <cell r="DH42">
            <v>556.40912103336007</v>
          </cell>
          <cell r="DI42">
            <v>635.89613832384009</v>
          </cell>
          <cell r="DJ42">
            <v>715.38315561432012</v>
          </cell>
          <cell r="DK42">
            <v>794.87017290480014</v>
          </cell>
          <cell r="DL42">
            <v>874.35719019528017</v>
          </cell>
          <cell r="DM42">
            <v>953.84420748576019</v>
          </cell>
          <cell r="DN42">
            <v>1033.3312247762401</v>
          </cell>
          <cell r="DO42">
            <v>1112.8182420667201</v>
          </cell>
          <cell r="DP42">
            <v>1192.3052593572002</v>
          </cell>
          <cell r="DQ42">
            <v>1271.7922766476802</v>
          </cell>
          <cell r="DR42">
            <v>1351.2792939381602</v>
          </cell>
          <cell r="DS42">
            <v>1430.7663112286402</v>
          </cell>
          <cell r="DT42">
            <v>1510.2533285191203</v>
          </cell>
          <cell r="DU42">
            <v>1589.7403458096003</v>
          </cell>
          <cell r="DV42">
            <v>1667.6376227542708</v>
          </cell>
          <cell r="DW42">
            <v>1745.5348996989412</v>
          </cell>
          <cell r="DX42">
            <v>1823.4321766436117</v>
          </cell>
          <cell r="DY42">
            <v>1901.3294535882821</v>
          </cell>
          <cell r="DZ42">
            <v>1979.2267305329526</v>
          </cell>
          <cell r="EA42">
            <v>2057.1240074776229</v>
          </cell>
          <cell r="EB42">
            <v>2135.0212844222933</v>
          </cell>
          <cell r="EC42">
            <v>2211.328821021154</v>
          </cell>
          <cell r="ED42">
            <v>2287.6363576200147</v>
          </cell>
          <cell r="EE42">
            <v>2363.9438942188754</v>
          </cell>
          <cell r="EF42">
            <v>2440.251430817736</v>
          </cell>
          <cell r="EG42">
            <v>2516.5589674165967</v>
          </cell>
          <cell r="EH42">
            <v>2592.8665040154574</v>
          </cell>
          <cell r="EI42">
            <v>2669.1740406143181</v>
          </cell>
          <cell r="EJ42">
            <v>2743.8918368673694</v>
          </cell>
          <cell r="EK42">
            <v>2818.6096331204208</v>
          </cell>
          <cell r="EL42">
            <v>2893.3274293734721</v>
          </cell>
          <cell r="EM42">
            <v>2968.0452256265235</v>
          </cell>
          <cell r="EN42">
            <v>3042.7630218795748</v>
          </cell>
          <cell r="EO42">
            <v>3117.4808181326262</v>
          </cell>
          <cell r="EP42">
            <v>3192.1986143856775</v>
          </cell>
          <cell r="EQ42">
            <v>3265.3266702929191</v>
          </cell>
          <cell r="ER42">
            <v>3338.4547262001606</v>
          </cell>
          <cell r="ES42">
            <v>3411.5827821074022</v>
          </cell>
          <cell r="ET42">
            <v>3484.7108380146437</v>
          </cell>
          <cell r="EU42">
            <v>3557.8388939218853</v>
          </cell>
          <cell r="EV42">
            <v>3630.9669498291269</v>
          </cell>
          <cell r="EW42">
            <v>3704.0950057363684</v>
          </cell>
          <cell r="EX42">
            <v>3775.6333212978006</v>
          </cell>
          <cell r="EY42">
            <v>3847.1716368592324</v>
          </cell>
          <cell r="EZ42">
            <v>3918.7099524206642</v>
          </cell>
          <cell r="FA42">
            <v>3990.248267982096</v>
          </cell>
          <cell r="FB42">
            <v>4061.7865835435277</v>
          </cell>
          <cell r="FC42">
            <v>4133.3248991049595</v>
          </cell>
          <cell r="FD42">
            <v>4204.8632146663913</v>
          </cell>
          <cell r="FE42">
            <v>4274.8117898820137</v>
          </cell>
          <cell r="FF42">
            <v>4344.7603650976362</v>
          </cell>
          <cell r="FG42">
            <v>4414.7089403132586</v>
          </cell>
          <cell r="FH42">
            <v>4484.657515528881</v>
          </cell>
          <cell r="FI42">
            <v>4554.6060907445035</v>
          </cell>
          <cell r="FJ42">
            <v>4624.5546659601259</v>
          </cell>
          <cell r="FK42">
            <v>4694.5032411757484</v>
          </cell>
          <cell r="FL42">
            <v>4762.8620760455615</v>
          </cell>
          <cell r="FM42">
            <v>4831.2209109153746</v>
          </cell>
          <cell r="FN42">
            <v>4899.5797457851877</v>
          </cell>
          <cell r="FO42">
            <v>4967.9385806550008</v>
          </cell>
          <cell r="FP42">
            <v>5036.2974155248139</v>
          </cell>
          <cell r="FQ42">
            <v>5104.656250394627</v>
          </cell>
          <cell r="FR42">
            <v>5173.0150852644401</v>
          </cell>
          <cell r="FS42">
            <v>5239.784179788443</v>
          </cell>
          <cell r="FT42">
            <v>5306.5532743124459</v>
          </cell>
          <cell r="FU42">
            <v>5373.3223688364487</v>
          </cell>
          <cell r="FV42">
            <v>5440.0914633604516</v>
          </cell>
          <cell r="FW42">
            <v>5506.8605578844545</v>
          </cell>
          <cell r="FX42">
            <v>5573.6296524084573</v>
          </cell>
          <cell r="FY42">
            <v>5640.3987469324602</v>
          </cell>
          <cell r="FZ42">
            <v>5705.5781011106537</v>
          </cell>
          <cell r="GA42">
            <v>5770.7574552888473</v>
          </cell>
          <cell r="GB42">
            <v>5835.9368094670408</v>
          </cell>
          <cell r="GC42">
            <v>5901.1161636452343</v>
          </cell>
          <cell r="GD42">
            <v>5966.2955178234279</v>
          </cell>
          <cell r="GE42">
            <v>6031.4748720016214</v>
          </cell>
          <cell r="GF42">
            <v>6096.6542261798149</v>
          </cell>
          <cell r="GG42">
            <v>6160.2438400121991</v>
          </cell>
          <cell r="GH42">
            <v>6223.8334538445833</v>
          </cell>
          <cell r="GI42">
            <v>6287.4230676769675</v>
          </cell>
          <cell r="GJ42">
            <v>6351.0126815093518</v>
          </cell>
          <cell r="GK42">
            <v>6414.602295341736</v>
          </cell>
          <cell r="GL42">
            <v>6478.1919091741202</v>
          </cell>
          <cell r="GM42">
            <v>6541.7815230065044</v>
          </cell>
          <cell r="GN42">
            <v>6603.7813964930783</v>
          </cell>
          <cell r="GO42">
            <v>6665.7812699796523</v>
          </cell>
          <cell r="GP42">
            <v>6727.7811434662262</v>
          </cell>
          <cell r="GQ42">
            <v>6789.7810169528002</v>
          </cell>
          <cell r="GR42">
            <v>6851.7808904393742</v>
          </cell>
          <cell r="GS42">
            <v>6913.7807639259481</v>
          </cell>
          <cell r="GT42">
            <v>6975.7806374125221</v>
          </cell>
          <cell r="GU42">
            <v>7036.1907705532867</v>
          </cell>
          <cell r="GV42">
            <v>7096.6009036940513</v>
          </cell>
          <cell r="GW42">
            <v>7157.011036834816</v>
          </cell>
        </row>
        <row r="43">
          <cell r="B43" t="str">
            <v>TF</v>
          </cell>
          <cell r="C43">
            <v>1.6</v>
          </cell>
          <cell r="D43">
            <v>90.198033804800019</v>
          </cell>
          <cell r="E43">
            <v>90.198033804800019</v>
          </cell>
          <cell r="F43">
            <v>90.198033804800019</v>
          </cell>
          <cell r="G43">
            <v>90.198033804800019</v>
          </cell>
          <cell r="H43">
            <v>90.198033804800019</v>
          </cell>
          <cell r="I43">
            <v>90.198033804800019</v>
          </cell>
          <cell r="J43">
            <v>90.198033804800019</v>
          </cell>
          <cell r="K43">
            <v>90.198033804800019</v>
          </cell>
          <cell r="L43">
            <v>90.198033804800019</v>
          </cell>
          <cell r="M43">
            <v>90.198033804800019</v>
          </cell>
          <cell r="N43">
            <v>90.198033804800019</v>
          </cell>
          <cell r="O43">
            <v>90.198033804800019</v>
          </cell>
          <cell r="P43">
            <v>90.198033804800019</v>
          </cell>
          <cell r="Q43">
            <v>90.198033804800019</v>
          </cell>
          <cell r="R43">
            <v>90.198033804800019</v>
          </cell>
          <cell r="S43">
            <v>90.198033804800019</v>
          </cell>
          <cell r="T43">
            <v>90.198033804800019</v>
          </cell>
          <cell r="U43">
            <v>90.198033804800019</v>
          </cell>
          <cell r="V43">
            <v>90.198033804800019</v>
          </cell>
          <cell r="W43">
            <v>90.198033804800019</v>
          </cell>
          <cell r="X43">
            <v>88.394073128704008</v>
          </cell>
          <cell r="Y43">
            <v>88.394073128704008</v>
          </cell>
          <cell r="Z43">
            <v>88.394073128704008</v>
          </cell>
          <cell r="AA43">
            <v>88.394073128704008</v>
          </cell>
          <cell r="AB43">
            <v>88.394073128704008</v>
          </cell>
          <cell r="AC43">
            <v>88.394073128704008</v>
          </cell>
          <cell r="AD43">
            <v>88.394073128704008</v>
          </cell>
          <cell r="AE43">
            <v>86.590112452608011</v>
          </cell>
          <cell r="AF43">
            <v>86.590112452608011</v>
          </cell>
          <cell r="AG43">
            <v>86.590112452608011</v>
          </cell>
          <cell r="AH43">
            <v>86.590112452608011</v>
          </cell>
          <cell r="AI43">
            <v>86.590112452608011</v>
          </cell>
          <cell r="AJ43">
            <v>86.590112452608011</v>
          </cell>
          <cell r="AK43">
            <v>86.590112452608011</v>
          </cell>
          <cell r="AL43">
            <v>84.786151776512014</v>
          </cell>
          <cell r="AM43">
            <v>84.786151776512014</v>
          </cell>
          <cell r="AN43">
            <v>84.786151776512014</v>
          </cell>
          <cell r="AO43">
            <v>84.786151776512014</v>
          </cell>
          <cell r="AP43">
            <v>84.786151776512014</v>
          </cell>
          <cell r="AQ43">
            <v>84.786151776512014</v>
          </cell>
          <cell r="AR43">
            <v>84.786151776512014</v>
          </cell>
          <cell r="AS43">
            <v>82.982191100416031</v>
          </cell>
          <cell r="AT43">
            <v>82.982191100416031</v>
          </cell>
          <cell r="AU43">
            <v>82.982191100416031</v>
          </cell>
          <cell r="AV43">
            <v>82.982191100416031</v>
          </cell>
          <cell r="AW43">
            <v>82.982191100416031</v>
          </cell>
          <cell r="AX43">
            <v>82.982191100416031</v>
          </cell>
          <cell r="AY43">
            <v>82.982191100416031</v>
          </cell>
          <cell r="AZ43">
            <v>81.17823042432002</v>
          </cell>
          <cell r="BA43">
            <v>81.17823042432002</v>
          </cell>
          <cell r="BB43">
            <v>81.17823042432002</v>
          </cell>
          <cell r="BC43">
            <v>81.17823042432002</v>
          </cell>
          <cell r="BD43">
            <v>81.17823042432002</v>
          </cell>
          <cell r="BE43">
            <v>81.17823042432002</v>
          </cell>
          <cell r="BF43">
            <v>81.17823042432002</v>
          </cell>
          <cell r="BG43">
            <v>79.374269748224023</v>
          </cell>
          <cell r="BH43">
            <v>79.374269748224023</v>
          </cell>
          <cell r="BI43">
            <v>79.374269748224023</v>
          </cell>
          <cell r="BJ43">
            <v>79.374269748224023</v>
          </cell>
          <cell r="BK43">
            <v>79.374269748224023</v>
          </cell>
          <cell r="BL43">
            <v>79.374269748224023</v>
          </cell>
          <cell r="BM43">
            <v>79.374269748224023</v>
          </cell>
          <cell r="BN43">
            <v>77.570309072128012</v>
          </cell>
          <cell r="BO43">
            <v>77.570309072128012</v>
          </cell>
          <cell r="BP43">
            <v>77.570309072128012</v>
          </cell>
          <cell r="BQ43">
            <v>77.570309072128012</v>
          </cell>
          <cell r="BR43">
            <v>77.570309072128012</v>
          </cell>
          <cell r="BS43">
            <v>77.570309072128012</v>
          </cell>
          <cell r="BT43">
            <v>77.570309072128012</v>
          </cell>
          <cell r="BU43">
            <v>75.766348396032001</v>
          </cell>
          <cell r="BV43">
            <v>75.766348396032001</v>
          </cell>
          <cell r="BW43">
            <v>75.766348396032001</v>
          </cell>
          <cell r="BX43">
            <v>75.766348396032001</v>
          </cell>
          <cell r="BY43">
            <v>75.766348396032001</v>
          </cell>
          <cell r="BZ43">
            <v>75.766348396032001</v>
          </cell>
          <cell r="CA43">
            <v>75.766348396032001</v>
          </cell>
          <cell r="CB43">
            <v>73.962387719936004</v>
          </cell>
          <cell r="CC43">
            <v>73.962387719936004</v>
          </cell>
          <cell r="CD43">
            <v>73.962387719936004</v>
          </cell>
          <cell r="CE43">
            <v>73.962387719936004</v>
          </cell>
          <cell r="CF43">
            <v>73.962387719936004</v>
          </cell>
          <cell r="CG43">
            <v>73.962387719936004</v>
          </cell>
          <cell r="CH43">
            <v>73.962387719936004</v>
          </cell>
          <cell r="CI43">
            <v>72.158427043840007</v>
          </cell>
          <cell r="CJ43">
            <v>72.158427043840007</v>
          </cell>
          <cell r="CK43">
            <v>72.158427043840007</v>
          </cell>
          <cell r="CL43">
            <v>72.158427043840007</v>
          </cell>
          <cell r="CM43">
            <v>72.158427043840007</v>
          </cell>
          <cell r="CN43">
            <v>72.158427043840007</v>
          </cell>
          <cell r="CO43">
            <v>72.158427043840007</v>
          </cell>
          <cell r="CP43">
            <v>70.35446636774401</v>
          </cell>
          <cell r="CQ43">
            <v>70.35446636774401</v>
          </cell>
          <cell r="CR43">
            <v>70.35446636774401</v>
          </cell>
          <cell r="CS43">
            <v>70.35446636774401</v>
          </cell>
          <cell r="CT43">
            <v>70.35446636774401</v>
          </cell>
          <cell r="CU43">
            <v>70.35446636774401</v>
          </cell>
          <cell r="CV43">
            <v>70.35446636774401</v>
          </cell>
          <cell r="CW43">
            <v>68.550505691648013</v>
          </cell>
          <cell r="CX43">
            <v>68.550505691648013</v>
          </cell>
          <cell r="CY43">
            <v>68.550505691648013</v>
          </cell>
          <cell r="DA43" t="str">
            <v>TF</v>
          </cell>
          <cell r="DB43">
            <v>90.198033804800019</v>
          </cell>
          <cell r="DC43">
            <v>180.39606760960004</v>
          </cell>
          <cell r="DD43">
            <v>270.59410141440003</v>
          </cell>
          <cell r="DE43">
            <v>360.79213521920008</v>
          </cell>
          <cell r="DF43">
            <v>450.99016902400012</v>
          </cell>
          <cell r="DG43">
            <v>541.18820282880017</v>
          </cell>
          <cell r="DH43">
            <v>631.38623663360022</v>
          </cell>
          <cell r="DI43">
            <v>721.58427043840027</v>
          </cell>
          <cell r="DJ43">
            <v>811.78230424320031</v>
          </cell>
          <cell r="DK43">
            <v>901.98033804800036</v>
          </cell>
          <cell r="DL43">
            <v>992.17837185280041</v>
          </cell>
          <cell r="DM43">
            <v>1082.3764056576003</v>
          </cell>
          <cell r="DN43">
            <v>1172.5744394624003</v>
          </cell>
          <cell r="DO43">
            <v>1262.7724732672002</v>
          </cell>
          <cell r="DP43">
            <v>1352.9705070720001</v>
          </cell>
          <cell r="DQ43">
            <v>1443.1685408768001</v>
          </cell>
          <cell r="DR43">
            <v>1533.3665746816</v>
          </cell>
          <cell r="DS43">
            <v>1623.5646084863999</v>
          </cell>
          <cell r="DT43">
            <v>1713.7626422911999</v>
          </cell>
          <cell r="DU43">
            <v>1803.9606760959998</v>
          </cell>
          <cell r="DV43">
            <v>1892.3547492247039</v>
          </cell>
          <cell r="DW43">
            <v>1980.7488223534078</v>
          </cell>
          <cell r="DX43">
            <v>2069.1428954821117</v>
          </cell>
          <cell r="DY43">
            <v>2157.5369686108156</v>
          </cell>
          <cell r="DZ43">
            <v>2245.9310417395195</v>
          </cell>
          <cell r="EA43">
            <v>2334.3251148682234</v>
          </cell>
          <cell r="EB43">
            <v>2422.7191879969273</v>
          </cell>
          <cell r="EC43">
            <v>2509.3093004495354</v>
          </cell>
          <cell r="ED43">
            <v>2595.8994129021435</v>
          </cell>
          <cell r="EE43">
            <v>2682.4895253547515</v>
          </cell>
          <cell r="EF43">
            <v>2769.0796378073596</v>
          </cell>
          <cell r="EG43">
            <v>2855.6697502599677</v>
          </cell>
          <cell r="EH43">
            <v>2942.2598627125758</v>
          </cell>
          <cell r="EI43">
            <v>3028.8499751651839</v>
          </cell>
          <cell r="EJ43">
            <v>3113.6361269416957</v>
          </cell>
          <cell r="EK43">
            <v>3198.4222787182075</v>
          </cell>
          <cell r="EL43">
            <v>3283.2084304947193</v>
          </cell>
          <cell r="EM43">
            <v>3367.9945822712311</v>
          </cell>
          <cell r="EN43">
            <v>3452.780734047743</v>
          </cell>
          <cell r="EO43">
            <v>3537.5668858242548</v>
          </cell>
          <cell r="EP43">
            <v>3622.3530376007666</v>
          </cell>
          <cell r="EQ43">
            <v>3705.3352287011826</v>
          </cell>
          <cell r="ER43">
            <v>3788.3174198015986</v>
          </cell>
          <cell r="ES43">
            <v>3871.2996109020146</v>
          </cell>
          <cell r="ET43">
            <v>3954.2818020024306</v>
          </cell>
          <cell r="EU43">
            <v>4037.2639931028466</v>
          </cell>
          <cell r="EV43">
            <v>4120.2461842032626</v>
          </cell>
          <cell r="EW43">
            <v>4203.2283753036791</v>
          </cell>
          <cell r="EX43">
            <v>4284.4066057279988</v>
          </cell>
          <cell r="EY43">
            <v>4365.5848361523185</v>
          </cell>
          <cell r="EZ43">
            <v>4446.7630665766383</v>
          </cell>
          <cell r="FA43">
            <v>4527.941297000958</v>
          </cell>
          <cell r="FB43">
            <v>4609.1195274252777</v>
          </cell>
          <cell r="FC43">
            <v>4690.2977578495975</v>
          </cell>
          <cell r="FD43">
            <v>4771.4759882739172</v>
          </cell>
          <cell r="FE43">
            <v>4850.8502580221411</v>
          </cell>
          <cell r="FF43">
            <v>4930.2245277703651</v>
          </cell>
          <cell r="FG43">
            <v>5009.598797518589</v>
          </cell>
          <cell r="FH43">
            <v>5088.9730672668129</v>
          </cell>
          <cell r="FI43">
            <v>5168.3473370150368</v>
          </cell>
          <cell r="FJ43">
            <v>5247.7216067632608</v>
          </cell>
          <cell r="FK43">
            <v>5327.0958765114847</v>
          </cell>
          <cell r="FL43">
            <v>5404.6661855836128</v>
          </cell>
          <cell r="FM43">
            <v>5482.2364946557409</v>
          </cell>
          <cell r="FN43">
            <v>5559.806803727869</v>
          </cell>
          <cell r="FO43">
            <v>5637.3771127999971</v>
          </cell>
          <cell r="FP43">
            <v>5714.9474218721252</v>
          </cell>
          <cell r="FQ43">
            <v>5792.5177309442533</v>
          </cell>
          <cell r="FR43">
            <v>5870.0880400163815</v>
          </cell>
          <cell r="FS43">
            <v>5945.8543884124138</v>
          </cell>
          <cell r="FT43">
            <v>6021.6207368084461</v>
          </cell>
          <cell r="FU43">
            <v>6097.3870852044784</v>
          </cell>
          <cell r="FV43">
            <v>6173.1534336005107</v>
          </cell>
          <cell r="FW43">
            <v>6248.919781996543</v>
          </cell>
          <cell r="FX43">
            <v>6324.6861303925753</v>
          </cell>
          <cell r="FY43">
            <v>6400.4524787886076</v>
          </cell>
          <cell r="FZ43">
            <v>6474.4148665085431</v>
          </cell>
          <cell r="GA43">
            <v>6548.3772542284787</v>
          </cell>
          <cell r="GB43">
            <v>6622.3396419484143</v>
          </cell>
          <cell r="GC43">
            <v>6696.3020296683499</v>
          </cell>
          <cell r="GD43">
            <v>6770.2644173882854</v>
          </cell>
          <cell r="GE43">
            <v>6844.226805108221</v>
          </cell>
          <cell r="GF43">
            <v>6918.1891928281566</v>
          </cell>
          <cell r="GG43">
            <v>6990.3476198719964</v>
          </cell>
          <cell r="GH43">
            <v>7062.5060469158361</v>
          </cell>
          <cell r="GI43">
            <v>7134.6644739596759</v>
          </cell>
          <cell r="GJ43">
            <v>7206.8229010035157</v>
          </cell>
          <cell r="GK43">
            <v>7278.9813280473554</v>
          </cell>
          <cell r="GL43">
            <v>7351.1397550911952</v>
          </cell>
          <cell r="GM43">
            <v>7423.2981821350349</v>
          </cell>
          <cell r="GN43">
            <v>7493.6526485027789</v>
          </cell>
          <cell r="GO43">
            <v>7564.0071148705229</v>
          </cell>
          <cell r="GP43">
            <v>7634.3615812382668</v>
          </cell>
          <cell r="GQ43">
            <v>7704.7160476060108</v>
          </cell>
          <cell r="GR43">
            <v>7775.0705139737547</v>
          </cell>
          <cell r="GS43">
            <v>7845.4249803414987</v>
          </cell>
          <cell r="GT43">
            <v>7915.7794467092426</v>
          </cell>
          <cell r="GU43">
            <v>7984.3299524008908</v>
          </cell>
          <cell r="GV43">
            <v>8052.8804580925389</v>
          </cell>
          <cell r="GW43">
            <v>8121.430963784187</v>
          </cell>
        </row>
        <row r="44">
          <cell r="B44" t="str">
            <v>TG</v>
          </cell>
          <cell r="C44">
            <v>1.64</v>
          </cell>
          <cell r="D44">
            <v>92.452984649919998</v>
          </cell>
          <cell r="E44">
            <v>92.452984649919998</v>
          </cell>
          <cell r="F44">
            <v>92.452984649919998</v>
          </cell>
          <cell r="G44">
            <v>92.452984649919998</v>
          </cell>
          <cell r="H44">
            <v>92.452984649919998</v>
          </cell>
          <cell r="I44">
            <v>92.452984649919998</v>
          </cell>
          <cell r="J44">
            <v>92.452984649919998</v>
          </cell>
          <cell r="K44">
            <v>92.452984649919998</v>
          </cell>
          <cell r="L44">
            <v>92.452984649919998</v>
          </cell>
          <cell r="M44">
            <v>92.452984649919998</v>
          </cell>
          <cell r="N44">
            <v>92.452984649919998</v>
          </cell>
          <cell r="O44">
            <v>92.452984649919998</v>
          </cell>
          <cell r="P44">
            <v>92.452984649919998</v>
          </cell>
          <cell r="Q44">
            <v>92.452984649919998</v>
          </cell>
          <cell r="R44">
            <v>92.452984649919998</v>
          </cell>
          <cell r="S44">
            <v>92.452984649919998</v>
          </cell>
          <cell r="T44">
            <v>92.452984649919998</v>
          </cell>
          <cell r="U44">
            <v>92.452984649919998</v>
          </cell>
          <cell r="V44">
            <v>92.452984649919998</v>
          </cell>
          <cell r="W44">
            <v>92.452984649919998</v>
          </cell>
          <cell r="X44">
            <v>90.603924956921588</v>
          </cell>
          <cell r="Y44">
            <v>90.603924956921588</v>
          </cell>
          <cell r="Z44">
            <v>90.603924956921588</v>
          </cell>
          <cell r="AA44">
            <v>90.603924956921588</v>
          </cell>
          <cell r="AB44">
            <v>90.603924956921588</v>
          </cell>
          <cell r="AC44">
            <v>90.603924956921588</v>
          </cell>
          <cell r="AD44">
            <v>90.603924956921588</v>
          </cell>
          <cell r="AE44">
            <v>88.754865263923193</v>
          </cell>
          <cell r="AF44">
            <v>88.754865263923193</v>
          </cell>
          <cell r="AG44">
            <v>88.754865263923193</v>
          </cell>
          <cell r="AH44">
            <v>88.754865263923193</v>
          </cell>
          <cell r="AI44">
            <v>88.754865263923193</v>
          </cell>
          <cell r="AJ44">
            <v>88.754865263923193</v>
          </cell>
          <cell r="AK44">
            <v>88.754865263923193</v>
          </cell>
          <cell r="AL44">
            <v>86.905805570924798</v>
          </cell>
          <cell r="AM44">
            <v>86.905805570924798</v>
          </cell>
          <cell r="AN44">
            <v>86.905805570924798</v>
          </cell>
          <cell r="AO44">
            <v>86.905805570924798</v>
          </cell>
          <cell r="AP44">
            <v>86.905805570924798</v>
          </cell>
          <cell r="AQ44">
            <v>86.905805570924798</v>
          </cell>
          <cell r="AR44">
            <v>86.905805570924798</v>
          </cell>
          <cell r="AS44">
            <v>85.056745877926403</v>
          </cell>
          <cell r="AT44">
            <v>85.056745877926403</v>
          </cell>
          <cell r="AU44">
            <v>85.056745877926403</v>
          </cell>
          <cell r="AV44">
            <v>85.056745877926403</v>
          </cell>
          <cell r="AW44">
            <v>85.056745877926403</v>
          </cell>
          <cell r="AX44">
            <v>85.056745877926403</v>
          </cell>
          <cell r="AY44">
            <v>85.056745877926403</v>
          </cell>
          <cell r="AZ44">
            <v>83.207686184928008</v>
          </cell>
          <cell r="BA44">
            <v>83.207686184928008</v>
          </cell>
          <cell r="BB44">
            <v>83.207686184928008</v>
          </cell>
          <cell r="BC44">
            <v>83.207686184928008</v>
          </cell>
          <cell r="BD44">
            <v>83.207686184928008</v>
          </cell>
          <cell r="BE44">
            <v>83.207686184928008</v>
          </cell>
          <cell r="BF44">
            <v>83.207686184928008</v>
          </cell>
          <cell r="BG44">
            <v>81.358626491929584</v>
          </cell>
          <cell r="BH44">
            <v>81.358626491929584</v>
          </cell>
          <cell r="BI44">
            <v>81.358626491929584</v>
          </cell>
          <cell r="BJ44">
            <v>81.358626491929584</v>
          </cell>
          <cell r="BK44">
            <v>81.358626491929584</v>
          </cell>
          <cell r="BL44">
            <v>81.358626491929584</v>
          </cell>
          <cell r="BM44">
            <v>81.358626491929584</v>
          </cell>
          <cell r="BN44">
            <v>79.509566798931189</v>
          </cell>
          <cell r="BO44">
            <v>79.509566798931189</v>
          </cell>
          <cell r="BP44">
            <v>79.509566798931189</v>
          </cell>
          <cell r="BQ44">
            <v>79.509566798931189</v>
          </cell>
          <cell r="BR44">
            <v>79.509566798931189</v>
          </cell>
          <cell r="BS44">
            <v>79.509566798931189</v>
          </cell>
          <cell r="BT44">
            <v>79.509566798931189</v>
          </cell>
          <cell r="BU44">
            <v>77.66050710593278</v>
          </cell>
          <cell r="BV44">
            <v>77.66050710593278</v>
          </cell>
          <cell r="BW44">
            <v>77.66050710593278</v>
          </cell>
          <cell r="BX44">
            <v>77.66050710593278</v>
          </cell>
          <cell r="BY44">
            <v>77.66050710593278</v>
          </cell>
          <cell r="BZ44">
            <v>77.66050710593278</v>
          </cell>
          <cell r="CA44">
            <v>77.66050710593278</v>
          </cell>
          <cell r="CB44">
            <v>75.811447412934399</v>
          </cell>
          <cell r="CC44">
            <v>75.811447412934399</v>
          </cell>
          <cell r="CD44">
            <v>75.811447412934399</v>
          </cell>
          <cell r="CE44">
            <v>75.811447412934399</v>
          </cell>
          <cell r="CF44">
            <v>75.811447412934399</v>
          </cell>
          <cell r="CG44">
            <v>75.811447412934399</v>
          </cell>
          <cell r="CH44">
            <v>75.811447412934399</v>
          </cell>
          <cell r="CI44">
            <v>73.96238771993599</v>
          </cell>
          <cell r="CJ44">
            <v>73.96238771993599</v>
          </cell>
          <cell r="CK44">
            <v>73.96238771993599</v>
          </cell>
          <cell r="CL44">
            <v>73.96238771993599</v>
          </cell>
          <cell r="CM44">
            <v>73.96238771993599</v>
          </cell>
          <cell r="CN44">
            <v>73.96238771993599</v>
          </cell>
          <cell r="CO44">
            <v>73.96238771993599</v>
          </cell>
          <cell r="CP44">
            <v>72.113328026937609</v>
          </cell>
          <cell r="CQ44">
            <v>72.113328026937609</v>
          </cell>
          <cell r="CR44">
            <v>72.113328026937609</v>
          </cell>
          <cell r="CS44">
            <v>72.113328026937609</v>
          </cell>
          <cell r="CT44">
            <v>72.113328026937609</v>
          </cell>
          <cell r="CU44">
            <v>72.113328026937609</v>
          </cell>
          <cell r="CV44">
            <v>72.113328026937609</v>
          </cell>
          <cell r="CW44">
            <v>70.264268333939199</v>
          </cell>
          <cell r="CX44">
            <v>70.264268333939199</v>
          </cell>
          <cell r="CY44">
            <v>70.264268333939199</v>
          </cell>
          <cell r="DA44" t="str">
            <v>TG</v>
          </cell>
          <cell r="DB44">
            <v>92.452984649919998</v>
          </cell>
          <cell r="DC44">
            <v>184.90596929984</v>
          </cell>
          <cell r="DD44">
            <v>277.35895394976001</v>
          </cell>
          <cell r="DE44">
            <v>369.81193859967999</v>
          </cell>
          <cell r="DF44">
            <v>462.26492324959997</v>
          </cell>
          <cell r="DG44">
            <v>554.71790789952001</v>
          </cell>
          <cell r="DH44">
            <v>647.17089254944005</v>
          </cell>
          <cell r="DI44">
            <v>739.62387719936009</v>
          </cell>
          <cell r="DJ44">
            <v>832.07686184928014</v>
          </cell>
          <cell r="DK44">
            <v>924.52984649920018</v>
          </cell>
          <cell r="DL44">
            <v>1016.9828311491202</v>
          </cell>
          <cell r="DM44">
            <v>1109.4358157990403</v>
          </cell>
          <cell r="DN44">
            <v>1201.8888004489602</v>
          </cell>
          <cell r="DO44">
            <v>1294.3417850988801</v>
          </cell>
          <cell r="DP44">
            <v>1386.7947697488</v>
          </cell>
          <cell r="DQ44">
            <v>1479.24775439872</v>
          </cell>
          <cell r="DR44">
            <v>1571.7007390486399</v>
          </cell>
          <cell r="DS44">
            <v>1664.1537236985598</v>
          </cell>
          <cell r="DT44">
            <v>1756.6067083484797</v>
          </cell>
          <cell r="DU44">
            <v>1849.0596929983997</v>
          </cell>
          <cell r="DV44">
            <v>1939.6636179553213</v>
          </cell>
          <cell r="DW44">
            <v>2030.267542912243</v>
          </cell>
          <cell r="DX44">
            <v>2120.8714678691645</v>
          </cell>
          <cell r="DY44">
            <v>2211.4753928260861</v>
          </cell>
          <cell r="DZ44">
            <v>2302.0793177830078</v>
          </cell>
          <cell r="EA44">
            <v>2392.6832427399295</v>
          </cell>
          <cell r="EB44">
            <v>2483.2871676968512</v>
          </cell>
          <cell r="EC44">
            <v>2572.0420329607741</v>
          </cell>
          <cell r="ED44">
            <v>2660.7968982246975</v>
          </cell>
          <cell r="EE44">
            <v>2749.551763488621</v>
          </cell>
          <cell r="EF44">
            <v>2838.3066287525444</v>
          </cell>
          <cell r="EG44">
            <v>2927.0614940164678</v>
          </cell>
          <cell r="EH44">
            <v>3015.8163592803912</v>
          </cell>
          <cell r="EI44">
            <v>3104.5712245443146</v>
          </cell>
          <cell r="EJ44">
            <v>3191.4770301152394</v>
          </cell>
          <cell r="EK44">
            <v>3278.3828356861641</v>
          </cell>
          <cell r="EL44">
            <v>3365.2886412570888</v>
          </cell>
          <cell r="EM44">
            <v>3452.1944468280135</v>
          </cell>
          <cell r="EN44">
            <v>3539.1002523989382</v>
          </cell>
          <cell r="EO44">
            <v>3626.0060579698629</v>
          </cell>
          <cell r="EP44">
            <v>3712.9118635407876</v>
          </cell>
          <cell r="EQ44">
            <v>3797.9686094187141</v>
          </cell>
          <cell r="ER44">
            <v>3883.0253552966406</v>
          </cell>
          <cell r="ES44">
            <v>3968.082101174567</v>
          </cell>
          <cell r="ET44">
            <v>4053.1388470524935</v>
          </cell>
          <cell r="EU44">
            <v>4138.1955929304195</v>
          </cell>
          <cell r="EV44">
            <v>4223.2523388083455</v>
          </cell>
          <cell r="EW44">
            <v>4308.3090846862715</v>
          </cell>
          <cell r="EX44">
            <v>4391.5167708711997</v>
          </cell>
          <cell r="EY44">
            <v>4474.7244570561279</v>
          </cell>
          <cell r="EZ44">
            <v>4557.9321432410561</v>
          </cell>
          <cell r="FA44">
            <v>4641.1398294259843</v>
          </cell>
          <cell r="FB44">
            <v>4724.3475156109125</v>
          </cell>
          <cell r="FC44">
            <v>4807.5552017958407</v>
          </cell>
          <cell r="FD44">
            <v>4890.7628879807689</v>
          </cell>
          <cell r="FE44">
            <v>4972.1215144726984</v>
          </cell>
          <cell r="FF44">
            <v>5053.4801409646279</v>
          </cell>
          <cell r="FG44">
            <v>5134.8387674565574</v>
          </cell>
          <cell r="FH44">
            <v>5216.1973939484869</v>
          </cell>
          <cell r="FI44">
            <v>5297.5560204404164</v>
          </cell>
          <cell r="FJ44">
            <v>5378.9146469323459</v>
          </cell>
          <cell r="FK44">
            <v>5460.2732734242754</v>
          </cell>
          <cell r="FL44">
            <v>5539.7828402232062</v>
          </cell>
          <cell r="FM44">
            <v>5619.292407022137</v>
          </cell>
          <cell r="FN44">
            <v>5698.8019738210678</v>
          </cell>
          <cell r="FO44">
            <v>5778.3115406199986</v>
          </cell>
          <cell r="FP44">
            <v>5857.8211074189294</v>
          </cell>
          <cell r="FQ44">
            <v>5937.3306742178602</v>
          </cell>
          <cell r="FR44">
            <v>6016.840241016791</v>
          </cell>
          <cell r="FS44">
            <v>6094.500748122724</v>
          </cell>
          <cell r="FT44">
            <v>6172.161255228657</v>
          </cell>
          <cell r="FU44">
            <v>6249.8217623345899</v>
          </cell>
          <cell r="FV44">
            <v>6327.4822694405229</v>
          </cell>
          <cell r="FW44">
            <v>6405.1427765464559</v>
          </cell>
          <cell r="FX44">
            <v>6482.8032836523889</v>
          </cell>
          <cell r="FY44">
            <v>6560.4637907583219</v>
          </cell>
          <cell r="FZ44">
            <v>6636.2752381712562</v>
          </cell>
          <cell r="GA44">
            <v>6712.0866855841905</v>
          </cell>
          <cell r="GB44">
            <v>6787.8981329971248</v>
          </cell>
          <cell r="GC44">
            <v>6863.7095804100591</v>
          </cell>
          <cell r="GD44">
            <v>6939.5210278229933</v>
          </cell>
          <cell r="GE44">
            <v>7015.3324752359276</v>
          </cell>
          <cell r="GF44">
            <v>7091.1439226488619</v>
          </cell>
          <cell r="GG44">
            <v>7165.1063103687975</v>
          </cell>
          <cell r="GH44">
            <v>7239.0686980887331</v>
          </cell>
          <cell r="GI44">
            <v>7313.0310858086686</v>
          </cell>
          <cell r="GJ44">
            <v>7386.9934735286042</v>
          </cell>
          <cell r="GK44">
            <v>7460.9558612485398</v>
          </cell>
          <cell r="GL44">
            <v>7534.9182489684754</v>
          </cell>
          <cell r="GM44">
            <v>7608.880636688411</v>
          </cell>
          <cell r="GN44">
            <v>7680.9939647153487</v>
          </cell>
          <cell r="GO44">
            <v>7753.1072927422865</v>
          </cell>
          <cell r="GP44">
            <v>7825.2206207692243</v>
          </cell>
          <cell r="GQ44">
            <v>7897.3339487961621</v>
          </cell>
          <cell r="GR44">
            <v>7969.4472768230999</v>
          </cell>
          <cell r="GS44">
            <v>8041.5606048500376</v>
          </cell>
          <cell r="GT44">
            <v>8113.6739328769754</v>
          </cell>
          <cell r="GU44">
            <v>8183.9382012109145</v>
          </cell>
          <cell r="GV44">
            <v>8254.2024695448545</v>
          </cell>
          <cell r="GW44">
            <v>8324.4667378787944</v>
          </cell>
        </row>
        <row r="45">
          <cell r="B45" t="str">
            <v>TH</v>
          </cell>
          <cell r="C45">
            <v>1.1499999999999999</v>
          </cell>
          <cell r="D45">
            <v>64.829836797200002</v>
          </cell>
          <cell r="E45">
            <v>64.829836797200002</v>
          </cell>
          <cell r="F45">
            <v>64.829836797200002</v>
          </cell>
          <cell r="G45">
            <v>64.829836797200002</v>
          </cell>
          <cell r="H45">
            <v>64.829836797200002</v>
          </cell>
          <cell r="I45">
            <v>64.829836797200002</v>
          </cell>
          <cell r="J45">
            <v>64.829836797200002</v>
          </cell>
          <cell r="K45">
            <v>64.829836797200002</v>
          </cell>
          <cell r="L45">
            <v>64.829836797200002</v>
          </cell>
          <cell r="M45">
            <v>64.829836797200002</v>
          </cell>
          <cell r="N45">
            <v>64.829836797200002</v>
          </cell>
          <cell r="O45">
            <v>64.829836797200002</v>
          </cell>
          <cell r="P45">
            <v>64.829836797200002</v>
          </cell>
          <cell r="Q45">
            <v>64.829836797200002</v>
          </cell>
          <cell r="R45">
            <v>64.829836797200002</v>
          </cell>
          <cell r="S45">
            <v>64.829836797200002</v>
          </cell>
          <cell r="T45">
            <v>64.829836797200002</v>
          </cell>
          <cell r="U45">
            <v>64.829836797200002</v>
          </cell>
          <cell r="V45">
            <v>64.829836797200002</v>
          </cell>
          <cell r="W45">
            <v>64.829836797200002</v>
          </cell>
          <cell r="X45">
            <v>63.533240061255995</v>
          </cell>
          <cell r="Y45">
            <v>63.533240061255995</v>
          </cell>
          <cell r="Z45">
            <v>63.533240061255995</v>
          </cell>
          <cell r="AA45">
            <v>63.533240061255995</v>
          </cell>
          <cell r="AB45">
            <v>63.533240061255995</v>
          </cell>
          <cell r="AC45">
            <v>63.533240061255995</v>
          </cell>
          <cell r="AD45">
            <v>63.533240061255995</v>
          </cell>
          <cell r="AE45">
            <v>62.236643325312002</v>
          </cell>
          <cell r="AF45">
            <v>62.236643325312002</v>
          </cell>
          <cell r="AG45">
            <v>62.236643325312002</v>
          </cell>
          <cell r="AH45">
            <v>62.236643325312002</v>
          </cell>
          <cell r="AI45">
            <v>62.236643325312002</v>
          </cell>
          <cell r="AJ45">
            <v>62.236643325312002</v>
          </cell>
          <cell r="AK45">
            <v>62.236643325312002</v>
          </cell>
          <cell r="AL45">
            <v>60.940046589367995</v>
          </cell>
          <cell r="AM45">
            <v>60.940046589367995</v>
          </cell>
          <cell r="AN45">
            <v>60.940046589367995</v>
          </cell>
          <cell r="AO45">
            <v>60.940046589367995</v>
          </cell>
          <cell r="AP45">
            <v>60.940046589367995</v>
          </cell>
          <cell r="AQ45">
            <v>60.940046589367995</v>
          </cell>
          <cell r="AR45">
            <v>60.940046589367995</v>
          </cell>
          <cell r="AS45">
            <v>59.643449853424002</v>
          </cell>
          <cell r="AT45">
            <v>59.643449853424002</v>
          </cell>
          <cell r="AU45">
            <v>59.643449853424002</v>
          </cell>
          <cell r="AV45">
            <v>59.643449853424002</v>
          </cell>
          <cell r="AW45">
            <v>59.643449853424002</v>
          </cell>
          <cell r="AX45">
            <v>59.643449853424002</v>
          </cell>
          <cell r="AY45">
            <v>59.643449853424002</v>
          </cell>
          <cell r="AZ45">
            <v>58.346853117480002</v>
          </cell>
          <cell r="BA45">
            <v>58.346853117480002</v>
          </cell>
          <cell r="BB45">
            <v>58.346853117480002</v>
          </cell>
          <cell r="BC45">
            <v>58.346853117480002</v>
          </cell>
          <cell r="BD45">
            <v>58.346853117480002</v>
          </cell>
          <cell r="BE45">
            <v>58.346853117480002</v>
          </cell>
          <cell r="BF45">
            <v>58.346853117480002</v>
          </cell>
          <cell r="BG45">
            <v>57.050256381536002</v>
          </cell>
          <cell r="BH45">
            <v>57.050256381536002</v>
          </cell>
          <cell r="BI45">
            <v>57.050256381536002</v>
          </cell>
          <cell r="BJ45">
            <v>57.050256381536002</v>
          </cell>
          <cell r="BK45">
            <v>57.050256381536002</v>
          </cell>
          <cell r="BL45">
            <v>57.050256381536002</v>
          </cell>
          <cell r="BM45">
            <v>57.050256381536002</v>
          </cell>
          <cell r="BN45">
            <v>55.753659645591995</v>
          </cell>
          <cell r="BO45">
            <v>55.753659645591995</v>
          </cell>
          <cell r="BP45">
            <v>55.753659645591995</v>
          </cell>
          <cell r="BQ45">
            <v>55.753659645591995</v>
          </cell>
          <cell r="BR45">
            <v>55.753659645591995</v>
          </cell>
          <cell r="BS45">
            <v>55.753659645591995</v>
          </cell>
          <cell r="BT45">
            <v>55.753659645591995</v>
          </cell>
          <cell r="BU45">
            <v>54.457062909647995</v>
          </cell>
          <cell r="BV45">
            <v>54.457062909647995</v>
          </cell>
          <cell r="BW45">
            <v>54.457062909647995</v>
          </cell>
          <cell r="BX45">
            <v>54.457062909647995</v>
          </cell>
          <cell r="BY45">
            <v>54.457062909647995</v>
          </cell>
          <cell r="BZ45">
            <v>54.457062909647995</v>
          </cell>
          <cell r="CA45">
            <v>54.457062909647995</v>
          </cell>
          <cell r="CB45">
            <v>53.160466173703995</v>
          </cell>
          <cell r="CC45">
            <v>53.160466173703995</v>
          </cell>
          <cell r="CD45">
            <v>53.160466173703995</v>
          </cell>
          <cell r="CE45">
            <v>53.160466173703995</v>
          </cell>
          <cell r="CF45">
            <v>53.160466173703995</v>
          </cell>
          <cell r="CG45">
            <v>53.160466173703995</v>
          </cell>
          <cell r="CH45">
            <v>53.160466173703995</v>
          </cell>
          <cell r="CI45">
            <v>51.863869437760002</v>
          </cell>
          <cell r="CJ45">
            <v>51.863869437760002</v>
          </cell>
          <cell r="CK45">
            <v>51.863869437760002</v>
          </cell>
          <cell r="CL45">
            <v>51.863869437760002</v>
          </cell>
          <cell r="CM45">
            <v>51.863869437760002</v>
          </cell>
          <cell r="CN45">
            <v>51.863869437760002</v>
          </cell>
          <cell r="CO45">
            <v>51.863869437760002</v>
          </cell>
          <cell r="CP45">
            <v>50.567272701815995</v>
          </cell>
          <cell r="CQ45">
            <v>50.567272701815995</v>
          </cell>
          <cell r="CR45">
            <v>50.567272701815995</v>
          </cell>
          <cell r="CS45">
            <v>50.567272701815995</v>
          </cell>
          <cell r="CT45">
            <v>50.567272701815995</v>
          </cell>
          <cell r="CU45">
            <v>50.567272701815995</v>
          </cell>
          <cell r="CV45">
            <v>50.567272701815995</v>
          </cell>
          <cell r="CW45">
            <v>49.270675965872002</v>
          </cell>
          <cell r="CX45">
            <v>49.270675965872002</v>
          </cell>
          <cell r="CY45">
            <v>49.270675965872002</v>
          </cell>
          <cell r="DA45" t="str">
            <v>TH</v>
          </cell>
          <cell r="DB45">
            <v>64.829836797200002</v>
          </cell>
          <cell r="DC45">
            <v>129.6596735944</v>
          </cell>
          <cell r="DD45">
            <v>194.48951039159999</v>
          </cell>
          <cell r="DE45">
            <v>259.31934718880001</v>
          </cell>
          <cell r="DF45">
            <v>324.14918398600003</v>
          </cell>
          <cell r="DG45">
            <v>388.97902078320004</v>
          </cell>
          <cell r="DH45">
            <v>453.80885758040006</v>
          </cell>
          <cell r="DI45">
            <v>518.63869437760002</v>
          </cell>
          <cell r="DJ45">
            <v>583.46853117479998</v>
          </cell>
          <cell r="DK45">
            <v>648.29836797199994</v>
          </cell>
          <cell r="DL45">
            <v>713.1282047691999</v>
          </cell>
          <cell r="DM45">
            <v>777.95804156639986</v>
          </cell>
          <cell r="DN45">
            <v>842.78787836359982</v>
          </cell>
          <cell r="DO45">
            <v>907.61771516079978</v>
          </cell>
          <cell r="DP45">
            <v>972.44755195799974</v>
          </cell>
          <cell r="DQ45">
            <v>1037.2773887551998</v>
          </cell>
          <cell r="DR45">
            <v>1102.1072255523998</v>
          </cell>
          <cell r="DS45">
            <v>1166.9370623495997</v>
          </cell>
          <cell r="DT45">
            <v>1231.7668991467997</v>
          </cell>
          <cell r="DU45">
            <v>1296.5967359439996</v>
          </cell>
          <cell r="DV45">
            <v>1360.1299760052557</v>
          </cell>
          <cell r="DW45">
            <v>1423.6632160665117</v>
          </cell>
          <cell r="DX45">
            <v>1487.1964561277678</v>
          </cell>
          <cell r="DY45">
            <v>1550.7296961890238</v>
          </cell>
          <cell r="DZ45">
            <v>1614.2629362502798</v>
          </cell>
          <cell r="EA45">
            <v>1677.7961763115359</v>
          </cell>
          <cell r="EB45">
            <v>1741.3294163727919</v>
          </cell>
          <cell r="EC45">
            <v>1803.5660596981038</v>
          </cell>
          <cell r="ED45">
            <v>1865.8027030234157</v>
          </cell>
          <cell r="EE45">
            <v>1928.0393463487276</v>
          </cell>
          <cell r="EF45">
            <v>1990.2759896740395</v>
          </cell>
          <cell r="EG45">
            <v>2052.5126329993514</v>
          </cell>
          <cell r="EH45">
            <v>2114.7492763246632</v>
          </cell>
          <cell r="EI45">
            <v>2176.9859196499751</v>
          </cell>
          <cell r="EJ45">
            <v>2237.9259662393433</v>
          </cell>
          <cell r="EK45">
            <v>2298.8660128287115</v>
          </cell>
          <cell r="EL45">
            <v>2359.8060594180797</v>
          </cell>
          <cell r="EM45">
            <v>2420.7461060074479</v>
          </cell>
          <cell r="EN45">
            <v>2481.6861525968161</v>
          </cell>
          <cell r="EO45">
            <v>2542.6261991861843</v>
          </cell>
          <cell r="EP45">
            <v>2603.5662457755525</v>
          </cell>
          <cell r="EQ45">
            <v>2663.2096956289765</v>
          </cell>
          <cell r="ER45">
            <v>2722.8531454824006</v>
          </cell>
          <cell r="ES45">
            <v>2782.4965953358246</v>
          </cell>
          <cell r="ET45">
            <v>2842.1400451892487</v>
          </cell>
          <cell r="EU45">
            <v>2901.7834950426727</v>
          </cell>
          <cell r="EV45">
            <v>2961.4269448960968</v>
          </cell>
          <cell r="EW45">
            <v>3021.0703947495208</v>
          </cell>
          <cell r="EX45">
            <v>3079.4172478670007</v>
          </cell>
          <cell r="EY45">
            <v>3137.7641009844806</v>
          </cell>
          <cell r="EZ45">
            <v>3196.1109541019605</v>
          </cell>
          <cell r="FA45">
            <v>3254.4578072194404</v>
          </cell>
          <cell r="FB45">
            <v>3312.8046603369203</v>
          </cell>
          <cell r="FC45">
            <v>3371.1515134544002</v>
          </cell>
          <cell r="FD45">
            <v>3429.4983665718801</v>
          </cell>
          <cell r="FE45">
            <v>3486.5486229534163</v>
          </cell>
          <cell r="FF45">
            <v>3543.5988793349525</v>
          </cell>
          <cell r="FG45">
            <v>3600.6491357164887</v>
          </cell>
          <cell r="FH45">
            <v>3657.6993920980249</v>
          </cell>
          <cell r="FI45">
            <v>3714.7496484795611</v>
          </cell>
          <cell r="FJ45">
            <v>3771.7999048610973</v>
          </cell>
          <cell r="FK45">
            <v>3828.8501612426335</v>
          </cell>
          <cell r="FL45">
            <v>3884.6038208882255</v>
          </cell>
          <cell r="FM45">
            <v>3940.3574805338176</v>
          </cell>
          <cell r="FN45">
            <v>3996.1111401794096</v>
          </cell>
          <cell r="FO45">
            <v>4051.8647998250017</v>
          </cell>
          <cell r="FP45">
            <v>4107.6184594705937</v>
          </cell>
          <cell r="FQ45">
            <v>4163.3721191161858</v>
          </cell>
          <cell r="FR45">
            <v>4219.1257787617778</v>
          </cell>
          <cell r="FS45">
            <v>4273.5828416714257</v>
          </cell>
          <cell r="FT45">
            <v>4328.0399045810736</v>
          </cell>
          <cell r="FU45">
            <v>4382.4969674907215</v>
          </cell>
          <cell r="FV45">
            <v>4436.9540304003694</v>
          </cell>
          <cell r="FW45">
            <v>4491.4110933100173</v>
          </cell>
          <cell r="FX45">
            <v>4545.8681562196653</v>
          </cell>
          <cell r="FY45">
            <v>4600.3252191293132</v>
          </cell>
          <cell r="FZ45">
            <v>4653.4856853030169</v>
          </cell>
          <cell r="GA45">
            <v>4706.6461514767207</v>
          </cell>
          <cell r="GB45">
            <v>4759.8066176504244</v>
          </cell>
          <cell r="GC45">
            <v>4812.9670838241282</v>
          </cell>
          <cell r="GD45">
            <v>4866.1275499978319</v>
          </cell>
          <cell r="GE45">
            <v>4919.2880161715357</v>
          </cell>
          <cell r="GF45">
            <v>4972.4484823452394</v>
          </cell>
          <cell r="GG45">
            <v>5024.312351782999</v>
          </cell>
          <cell r="GH45">
            <v>5076.1762212207586</v>
          </cell>
          <cell r="GI45">
            <v>5128.0400906585182</v>
          </cell>
          <cell r="GJ45">
            <v>5179.9039600962778</v>
          </cell>
          <cell r="GK45">
            <v>5231.7678295340374</v>
          </cell>
          <cell r="GL45">
            <v>5283.6316989717971</v>
          </cell>
          <cell r="GM45">
            <v>5335.4955684095567</v>
          </cell>
          <cell r="GN45">
            <v>5386.062841111373</v>
          </cell>
          <cell r="GO45">
            <v>5436.6301138131894</v>
          </cell>
          <cell r="GP45">
            <v>5487.1973865150057</v>
          </cell>
          <cell r="GQ45">
            <v>5537.7646592168221</v>
          </cell>
          <cell r="GR45">
            <v>5588.3319319186385</v>
          </cell>
          <cell r="GS45">
            <v>5638.8992046204548</v>
          </cell>
          <cell r="GT45">
            <v>5689.4664773222712</v>
          </cell>
          <cell r="GU45">
            <v>5738.7371532881434</v>
          </cell>
          <cell r="GV45">
            <v>5788.0078292540156</v>
          </cell>
          <cell r="GW45">
            <v>5837.2785052198878</v>
          </cell>
        </row>
        <row r="46">
          <cell r="B46" t="str">
            <v>TI</v>
          </cell>
          <cell r="C46">
            <v>1.18</v>
          </cell>
          <cell r="D46">
            <v>66.521049931039997</v>
          </cell>
          <cell r="E46">
            <v>66.521049931039997</v>
          </cell>
          <cell r="F46">
            <v>66.521049931039997</v>
          </cell>
          <cell r="G46">
            <v>66.521049931039997</v>
          </cell>
          <cell r="H46">
            <v>66.521049931039997</v>
          </cell>
          <cell r="I46">
            <v>66.521049931039997</v>
          </cell>
          <cell r="J46">
            <v>66.521049931039997</v>
          </cell>
          <cell r="K46">
            <v>66.521049931039997</v>
          </cell>
          <cell r="L46">
            <v>66.521049931039997</v>
          </cell>
          <cell r="M46">
            <v>66.521049931039997</v>
          </cell>
          <cell r="N46">
            <v>66.521049931039997</v>
          </cell>
          <cell r="O46">
            <v>66.521049931039997</v>
          </cell>
          <cell r="P46">
            <v>66.521049931039997</v>
          </cell>
          <cell r="Q46">
            <v>66.521049931039997</v>
          </cell>
          <cell r="R46">
            <v>66.521049931039997</v>
          </cell>
          <cell r="S46">
            <v>66.521049931039997</v>
          </cell>
          <cell r="T46">
            <v>66.521049931039997</v>
          </cell>
          <cell r="U46">
            <v>66.521049931039997</v>
          </cell>
          <cell r="V46">
            <v>66.521049931039997</v>
          </cell>
          <cell r="W46">
            <v>66.521049931039997</v>
          </cell>
          <cell r="X46">
            <v>65.190628932419202</v>
          </cell>
          <cell r="Y46">
            <v>65.190628932419202</v>
          </cell>
          <cell r="Z46">
            <v>65.190628932419202</v>
          </cell>
          <cell r="AA46">
            <v>65.190628932419202</v>
          </cell>
          <cell r="AB46">
            <v>65.190628932419202</v>
          </cell>
          <cell r="AC46">
            <v>65.190628932419202</v>
          </cell>
          <cell r="AD46">
            <v>65.190628932419202</v>
          </cell>
          <cell r="AE46">
            <v>63.860207933798407</v>
          </cell>
          <cell r="AF46">
            <v>63.860207933798407</v>
          </cell>
          <cell r="AG46">
            <v>63.860207933798407</v>
          </cell>
          <cell r="AH46">
            <v>63.860207933798407</v>
          </cell>
          <cell r="AI46">
            <v>63.860207933798407</v>
          </cell>
          <cell r="AJ46">
            <v>63.860207933798407</v>
          </cell>
          <cell r="AK46">
            <v>63.860207933798407</v>
          </cell>
          <cell r="AL46">
            <v>62.529786935177583</v>
          </cell>
          <cell r="AM46">
            <v>62.529786935177583</v>
          </cell>
          <cell r="AN46">
            <v>62.529786935177583</v>
          </cell>
          <cell r="AO46">
            <v>62.529786935177583</v>
          </cell>
          <cell r="AP46">
            <v>62.529786935177583</v>
          </cell>
          <cell r="AQ46">
            <v>62.529786935177583</v>
          </cell>
          <cell r="AR46">
            <v>62.529786935177583</v>
          </cell>
          <cell r="AS46">
            <v>61.199365936556802</v>
          </cell>
          <cell r="AT46">
            <v>61.199365936556802</v>
          </cell>
          <cell r="AU46">
            <v>61.199365936556802</v>
          </cell>
          <cell r="AV46">
            <v>61.199365936556802</v>
          </cell>
          <cell r="AW46">
            <v>61.199365936556802</v>
          </cell>
          <cell r="AX46">
            <v>61.199365936556802</v>
          </cell>
          <cell r="AY46">
            <v>61.199365936556802</v>
          </cell>
          <cell r="AZ46">
            <v>59.868944937935993</v>
          </cell>
          <cell r="BA46">
            <v>59.868944937935993</v>
          </cell>
          <cell r="BB46">
            <v>59.868944937935993</v>
          </cell>
          <cell r="BC46">
            <v>59.868944937935993</v>
          </cell>
          <cell r="BD46">
            <v>59.868944937935993</v>
          </cell>
          <cell r="BE46">
            <v>59.868944937935993</v>
          </cell>
          <cell r="BF46">
            <v>59.868944937935993</v>
          </cell>
          <cell r="BG46">
            <v>58.538523939315198</v>
          </cell>
          <cell r="BH46">
            <v>58.538523939315198</v>
          </cell>
          <cell r="BI46">
            <v>58.538523939315198</v>
          </cell>
          <cell r="BJ46">
            <v>58.538523939315198</v>
          </cell>
          <cell r="BK46">
            <v>58.538523939315198</v>
          </cell>
          <cell r="BL46">
            <v>58.538523939315198</v>
          </cell>
          <cell r="BM46">
            <v>58.538523939315198</v>
          </cell>
          <cell r="BN46">
            <v>57.208102940694388</v>
          </cell>
          <cell r="BO46">
            <v>57.208102940694388</v>
          </cell>
          <cell r="BP46">
            <v>57.208102940694388</v>
          </cell>
          <cell r="BQ46">
            <v>57.208102940694388</v>
          </cell>
          <cell r="BR46">
            <v>57.208102940694388</v>
          </cell>
          <cell r="BS46">
            <v>57.208102940694388</v>
          </cell>
          <cell r="BT46">
            <v>57.208102940694388</v>
          </cell>
          <cell r="BU46">
            <v>55.877681942073593</v>
          </cell>
          <cell r="BV46">
            <v>55.877681942073593</v>
          </cell>
          <cell r="BW46">
            <v>55.877681942073593</v>
          </cell>
          <cell r="BX46">
            <v>55.877681942073593</v>
          </cell>
          <cell r="BY46">
            <v>55.877681942073593</v>
          </cell>
          <cell r="BZ46">
            <v>55.877681942073593</v>
          </cell>
          <cell r="CA46">
            <v>55.877681942073593</v>
          </cell>
          <cell r="CB46">
            <v>54.547260943452798</v>
          </cell>
          <cell r="CC46">
            <v>54.547260943452798</v>
          </cell>
          <cell r="CD46">
            <v>54.547260943452798</v>
          </cell>
          <cell r="CE46">
            <v>54.547260943452798</v>
          </cell>
          <cell r="CF46">
            <v>54.547260943452798</v>
          </cell>
          <cell r="CG46">
            <v>54.547260943452798</v>
          </cell>
          <cell r="CH46">
            <v>54.547260943452798</v>
          </cell>
          <cell r="CI46">
            <v>53.216839944831996</v>
          </cell>
          <cell r="CJ46">
            <v>53.216839944831996</v>
          </cell>
          <cell r="CK46">
            <v>53.216839944831996</v>
          </cell>
          <cell r="CL46">
            <v>53.216839944831996</v>
          </cell>
          <cell r="CM46">
            <v>53.216839944831996</v>
          </cell>
          <cell r="CN46">
            <v>53.216839944831996</v>
          </cell>
          <cell r="CO46">
            <v>53.216839944831996</v>
          </cell>
          <cell r="CP46">
            <v>51.886418946211201</v>
          </cell>
          <cell r="CQ46">
            <v>51.886418946211201</v>
          </cell>
          <cell r="CR46">
            <v>51.886418946211201</v>
          </cell>
          <cell r="CS46">
            <v>51.886418946211201</v>
          </cell>
          <cell r="CT46">
            <v>51.886418946211201</v>
          </cell>
          <cell r="CU46">
            <v>51.886418946211201</v>
          </cell>
          <cell r="CV46">
            <v>51.886418946211201</v>
          </cell>
          <cell r="CW46">
            <v>50.555997947590399</v>
          </cell>
          <cell r="CX46">
            <v>50.555997947590399</v>
          </cell>
          <cell r="CY46">
            <v>50.555997947590399</v>
          </cell>
          <cell r="DA46" t="str">
            <v>TI</v>
          </cell>
          <cell r="DB46">
            <v>66.521049931039997</v>
          </cell>
          <cell r="DC46">
            <v>133.04209986207999</v>
          </cell>
          <cell r="DD46">
            <v>199.56314979311998</v>
          </cell>
          <cell r="DE46">
            <v>266.08419972415999</v>
          </cell>
          <cell r="DF46">
            <v>332.6052496552</v>
          </cell>
          <cell r="DG46">
            <v>399.12629958624001</v>
          </cell>
          <cell r="DH46">
            <v>465.64734951728002</v>
          </cell>
          <cell r="DI46">
            <v>532.16839944831997</v>
          </cell>
          <cell r="DJ46">
            <v>598.68944937935998</v>
          </cell>
          <cell r="DK46">
            <v>665.2104993104</v>
          </cell>
          <cell r="DL46">
            <v>731.73154924144001</v>
          </cell>
          <cell r="DM46">
            <v>798.25259917248002</v>
          </cell>
          <cell r="DN46">
            <v>864.77364910352003</v>
          </cell>
          <cell r="DO46">
            <v>931.29469903456004</v>
          </cell>
          <cell r="DP46">
            <v>997.81574896560005</v>
          </cell>
          <cell r="DQ46">
            <v>1064.3367988966399</v>
          </cell>
          <cell r="DR46">
            <v>1130.8578488276798</v>
          </cell>
          <cell r="DS46">
            <v>1197.3788987587197</v>
          </cell>
          <cell r="DT46">
            <v>1263.8999486897596</v>
          </cell>
          <cell r="DU46">
            <v>1330.4209986207995</v>
          </cell>
          <cell r="DV46">
            <v>1395.6116275532188</v>
          </cell>
          <cell r="DW46">
            <v>1460.8022564856381</v>
          </cell>
          <cell r="DX46">
            <v>1525.9928854180573</v>
          </cell>
          <cell r="DY46">
            <v>1591.1835143504766</v>
          </cell>
          <cell r="DZ46">
            <v>1656.3741432828958</v>
          </cell>
          <cell r="EA46">
            <v>1721.5647722153151</v>
          </cell>
          <cell r="EB46">
            <v>1786.7554011477343</v>
          </cell>
          <cell r="EC46">
            <v>1850.6156090815327</v>
          </cell>
          <cell r="ED46">
            <v>1914.4758170153311</v>
          </cell>
          <cell r="EE46">
            <v>1978.3360249491295</v>
          </cell>
          <cell r="EF46">
            <v>2042.1962328829279</v>
          </cell>
          <cell r="EG46">
            <v>2106.0564408167265</v>
          </cell>
          <cell r="EH46">
            <v>2169.9166487505249</v>
          </cell>
          <cell r="EI46">
            <v>2233.7768566843233</v>
          </cell>
          <cell r="EJ46">
            <v>2296.3066436195008</v>
          </cell>
          <cell r="EK46">
            <v>2358.8364305546784</v>
          </cell>
          <cell r="EL46">
            <v>2421.3662174898559</v>
          </cell>
          <cell r="EM46">
            <v>2483.8960044250334</v>
          </cell>
          <cell r="EN46">
            <v>2546.425791360211</v>
          </cell>
          <cell r="EO46">
            <v>2608.9555782953885</v>
          </cell>
          <cell r="EP46">
            <v>2671.485365230566</v>
          </cell>
          <cell r="EQ46">
            <v>2732.6847311671227</v>
          </cell>
          <cell r="ER46">
            <v>2793.8840971036793</v>
          </cell>
          <cell r="ES46">
            <v>2855.083463040236</v>
          </cell>
          <cell r="ET46">
            <v>2916.2828289767926</v>
          </cell>
          <cell r="EU46">
            <v>2977.4821949133493</v>
          </cell>
          <cell r="EV46">
            <v>3038.681560849906</v>
          </cell>
          <cell r="EW46">
            <v>3099.8809267864626</v>
          </cell>
          <cell r="EX46">
            <v>3159.7498717243984</v>
          </cell>
          <cell r="EY46">
            <v>3219.6188166623342</v>
          </cell>
          <cell r="EZ46">
            <v>3279.48776160027</v>
          </cell>
          <cell r="FA46">
            <v>3339.3567065382058</v>
          </cell>
          <cell r="FB46">
            <v>3399.2256514761416</v>
          </cell>
          <cell r="FC46">
            <v>3459.0945964140774</v>
          </cell>
          <cell r="FD46">
            <v>3518.9635413520132</v>
          </cell>
          <cell r="FE46">
            <v>3577.5020652913286</v>
          </cell>
          <cell r="FF46">
            <v>3636.0405892306439</v>
          </cell>
          <cell r="FG46">
            <v>3694.5791131699593</v>
          </cell>
          <cell r="FH46">
            <v>3753.1176371092747</v>
          </cell>
          <cell r="FI46">
            <v>3811.6561610485901</v>
          </cell>
          <cell r="FJ46">
            <v>3870.1946849879055</v>
          </cell>
          <cell r="FK46">
            <v>3928.7332089272209</v>
          </cell>
          <cell r="FL46">
            <v>3985.9413118679154</v>
          </cell>
          <cell r="FM46">
            <v>4043.1494148086099</v>
          </cell>
          <cell r="FN46">
            <v>4100.357517749304</v>
          </cell>
          <cell r="FO46">
            <v>4157.5656206899985</v>
          </cell>
          <cell r="FP46">
            <v>4214.773723630693</v>
          </cell>
          <cell r="FQ46">
            <v>4271.9818265713875</v>
          </cell>
          <cell r="FR46">
            <v>4329.189929512082</v>
          </cell>
          <cell r="FS46">
            <v>4385.0676114541557</v>
          </cell>
          <cell r="FT46">
            <v>4440.9452933962293</v>
          </cell>
          <cell r="FU46">
            <v>4496.822975338303</v>
          </cell>
          <cell r="FV46">
            <v>4552.7006572803766</v>
          </cell>
          <cell r="FW46">
            <v>4608.5783392224503</v>
          </cell>
          <cell r="FX46">
            <v>4664.4560211645239</v>
          </cell>
          <cell r="FY46">
            <v>4720.3337031065976</v>
          </cell>
          <cell r="FZ46">
            <v>4774.8809640500504</v>
          </cell>
          <cell r="GA46">
            <v>4829.4282249935031</v>
          </cell>
          <cell r="GB46">
            <v>4883.9754859369559</v>
          </cell>
          <cell r="GC46">
            <v>4938.5227468804087</v>
          </cell>
          <cell r="GD46">
            <v>4993.0700078238615</v>
          </cell>
          <cell r="GE46">
            <v>5047.6172687673143</v>
          </cell>
          <cell r="GF46">
            <v>5102.1645297107671</v>
          </cell>
          <cell r="GG46">
            <v>5155.381369655599</v>
          </cell>
          <cell r="GH46">
            <v>5208.5982096004309</v>
          </cell>
          <cell r="GI46">
            <v>5261.8150495452628</v>
          </cell>
          <cell r="GJ46">
            <v>5315.0318894900947</v>
          </cell>
          <cell r="GK46">
            <v>5368.2487294349266</v>
          </cell>
          <cell r="GL46">
            <v>5421.4655693797586</v>
          </cell>
          <cell r="GM46">
            <v>5474.6824093245905</v>
          </cell>
          <cell r="GN46">
            <v>5526.5688282708015</v>
          </cell>
          <cell r="GO46">
            <v>5578.4552472170126</v>
          </cell>
          <cell r="GP46">
            <v>5630.3416661632236</v>
          </cell>
          <cell r="GQ46">
            <v>5682.2280851094347</v>
          </cell>
          <cell r="GR46">
            <v>5734.1145040556457</v>
          </cell>
          <cell r="GS46">
            <v>5786.0009230018568</v>
          </cell>
          <cell r="GT46">
            <v>5837.8873419480678</v>
          </cell>
          <cell r="GU46">
            <v>5888.443339895658</v>
          </cell>
          <cell r="GV46">
            <v>5938.9993378432482</v>
          </cell>
          <cell r="GW46">
            <v>5989.5553357908384</v>
          </cell>
        </row>
        <row r="47">
          <cell r="B47" t="str">
            <v>TJ</v>
          </cell>
          <cell r="C47">
            <v>1.45</v>
          </cell>
          <cell r="D47">
            <v>81.74196813559999</v>
          </cell>
          <cell r="E47">
            <v>81.74196813559999</v>
          </cell>
          <cell r="F47">
            <v>81.74196813559999</v>
          </cell>
          <cell r="G47">
            <v>81.74196813559999</v>
          </cell>
          <cell r="H47">
            <v>81.74196813559999</v>
          </cell>
          <cell r="I47">
            <v>81.74196813559999</v>
          </cell>
          <cell r="J47">
            <v>81.74196813559999</v>
          </cell>
          <cell r="K47">
            <v>81.74196813559999</v>
          </cell>
          <cell r="L47">
            <v>81.74196813559999</v>
          </cell>
          <cell r="M47">
            <v>81.74196813559999</v>
          </cell>
          <cell r="N47">
            <v>81.74196813559999</v>
          </cell>
          <cell r="O47">
            <v>81.74196813559999</v>
          </cell>
          <cell r="P47">
            <v>81.74196813559999</v>
          </cell>
          <cell r="Q47">
            <v>81.74196813559999</v>
          </cell>
          <cell r="R47">
            <v>81.74196813559999</v>
          </cell>
          <cell r="S47">
            <v>81.74196813559999</v>
          </cell>
          <cell r="T47">
            <v>81.74196813559999</v>
          </cell>
          <cell r="U47">
            <v>81.74196813559999</v>
          </cell>
          <cell r="V47">
            <v>81.74196813559999</v>
          </cell>
          <cell r="W47">
            <v>81.74196813559999</v>
          </cell>
          <cell r="X47">
            <v>80.107128772887989</v>
          </cell>
          <cell r="Y47">
            <v>80.107128772887989</v>
          </cell>
          <cell r="Z47">
            <v>80.107128772887989</v>
          </cell>
          <cell r="AA47">
            <v>80.107128772887989</v>
          </cell>
          <cell r="AB47">
            <v>80.107128772887989</v>
          </cell>
          <cell r="AC47">
            <v>80.107128772887989</v>
          </cell>
          <cell r="AD47">
            <v>80.107128772887989</v>
          </cell>
          <cell r="AE47">
            <v>78.472289410175989</v>
          </cell>
          <cell r="AF47">
            <v>78.472289410175989</v>
          </cell>
          <cell r="AG47">
            <v>78.472289410175989</v>
          </cell>
          <cell r="AH47">
            <v>78.472289410175989</v>
          </cell>
          <cell r="AI47">
            <v>78.472289410175989</v>
          </cell>
          <cell r="AJ47">
            <v>78.472289410175989</v>
          </cell>
          <cell r="AK47">
            <v>78.472289410175989</v>
          </cell>
          <cell r="AL47">
            <v>76.837450047463989</v>
          </cell>
          <cell r="AM47">
            <v>76.837450047463989</v>
          </cell>
          <cell r="AN47">
            <v>76.837450047463989</v>
          </cell>
          <cell r="AO47">
            <v>76.837450047463989</v>
          </cell>
          <cell r="AP47">
            <v>76.837450047463989</v>
          </cell>
          <cell r="AQ47">
            <v>76.837450047463989</v>
          </cell>
          <cell r="AR47">
            <v>76.837450047463989</v>
          </cell>
          <cell r="AS47">
            <v>75.202610684752003</v>
          </cell>
          <cell r="AT47">
            <v>75.202610684752003</v>
          </cell>
          <cell r="AU47">
            <v>75.202610684752003</v>
          </cell>
          <cell r="AV47">
            <v>75.202610684752003</v>
          </cell>
          <cell r="AW47">
            <v>75.202610684752003</v>
          </cell>
          <cell r="AX47">
            <v>75.202610684752003</v>
          </cell>
          <cell r="AY47">
            <v>75.202610684752003</v>
          </cell>
          <cell r="AZ47">
            <v>73.567771322040002</v>
          </cell>
          <cell r="BA47">
            <v>73.567771322040002</v>
          </cell>
          <cell r="BB47">
            <v>73.567771322040002</v>
          </cell>
          <cell r="BC47">
            <v>73.567771322040002</v>
          </cell>
          <cell r="BD47">
            <v>73.567771322040002</v>
          </cell>
          <cell r="BE47">
            <v>73.567771322040002</v>
          </cell>
          <cell r="BF47">
            <v>73.567771322040002</v>
          </cell>
          <cell r="BG47">
            <v>71.932931959328002</v>
          </cell>
          <cell r="BH47">
            <v>71.932931959328002</v>
          </cell>
          <cell r="BI47">
            <v>71.932931959328002</v>
          </cell>
          <cell r="BJ47">
            <v>71.932931959328002</v>
          </cell>
          <cell r="BK47">
            <v>71.932931959328002</v>
          </cell>
          <cell r="BL47">
            <v>71.932931959328002</v>
          </cell>
          <cell r="BM47">
            <v>71.932931959328002</v>
          </cell>
          <cell r="BN47">
            <v>70.298092596615987</v>
          </cell>
          <cell r="BO47">
            <v>70.298092596615987</v>
          </cell>
          <cell r="BP47">
            <v>70.298092596615987</v>
          </cell>
          <cell r="BQ47">
            <v>70.298092596615987</v>
          </cell>
          <cell r="BR47">
            <v>70.298092596615987</v>
          </cell>
          <cell r="BS47">
            <v>70.298092596615987</v>
          </cell>
          <cell r="BT47">
            <v>70.298092596615987</v>
          </cell>
          <cell r="BU47">
            <v>68.663253233903987</v>
          </cell>
          <cell r="BV47">
            <v>68.663253233903987</v>
          </cell>
          <cell r="BW47">
            <v>68.663253233903987</v>
          </cell>
          <cell r="BX47">
            <v>68.663253233903987</v>
          </cell>
          <cell r="BY47">
            <v>68.663253233903987</v>
          </cell>
          <cell r="BZ47">
            <v>68.663253233903987</v>
          </cell>
          <cell r="CA47">
            <v>68.663253233903987</v>
          </cell>
          <cell r="CB47">
            <v>67.028413871191987</v>
          </cell>
          <cell r="CC47">
            <v>67.028413871191987</v>
          </cell>
          <cell r="CD47">
            <v>67.028413871191987</v>
          </cell>
          <cell r="CE47">
            <v>67.028413871191987</v>
          </cell>
          <cell r="CF47">
            <v>67.028413871191987</v>
          </cell>
          <cell r="CG47">
            <v>67.028413871191987</v>
          </cell>
          <cell r="CH47">
            <v>67.028413871191987</v>
          </cell>
          <cell r="CI47">
            <v>65.39357450848</v>
          </cell>
          <cell r="CJ47">
            <v>65.39357450848</v>
          </cell>
          <cell r="CK47">
            <v>65.39357450848</v>
          </cell>
          <cell r="CL47">
            <v>65.39357450848</v>
          </cell>
          <cell r="CM47">
            <v>65.39357450848</v>
          </cell>
          <cell r="CN47">
            <v>65.39357450848</v>
          </cell>
          <cell r="CO47">
            <v>65.39357450848</v>
          </cell>
          <cell r="CP47">
            <v>63.758735145768</v>
          </cell>
          <cell r="CQ47">
            <v>63.758735145768</v>
          </cell>
          <cell r="CR47">
            <v>63.758735145768</v>
          </cell>
          <cell r="CS47">
            <v>63.758735145768</v>
          </cell>
          <cell r="CT47">
            <v>63.758735145768</v>
          </cell>
          <cell r="CU47">
            <v>63.758735145768</v>
          </cell>
          <cell r="CV47">
            <v>63.758735145768</v>
          </cell>
          <cell r="CW47">
            <v>62.123895783056</v>
          </cell>
          <cell r="CX47">
            <v>62.123895783056</v>
          </cell>
          <cell r="CY47">
            <v>62.123895783056</v>
          </cell>
          <cell r="DA47" t="str">
            <v>TJ</v>
          </cell>
          <cell r="DB47">
            <v>81.74196813559999</v>
          </cell>
          <cell r="DC47">
            <v>163.48393627119998</v>
          </cell>
          <cell r="DD47">
            <v>245.22590440679997</v>
          </cell>
          <cell r="DE47">
            <v>326.96787254239996</v>
          </cell>
          <cell r="DF47">
            <v>408.70984067799998</v>
          </cell>
          <cell r="DG47">
            <v>490.4518088136</v>
          </cell>
          <cell r="DH47">
            <v>572.19377694920001</v>
          </cell>
          <cell r="DI47">
            <v>653.93574508480003</v>
          </cell>
          <cell r="DJ47">
            <v>735.67771322040005</v>
          </cell>
          <cell r="DK47">
            <v>817.41968135600007</v>
          </cell>
          <cell r="DL47">
            <v>899.16164949160009</v>
          </cell>
          <cell r="DM47">
            <v>980.90361762720011</v>
          </cell>
          <cell r="DN47">
            <v>1062.6455857628</v>
          </cell>
          <cell r="DO47">
            <v>1144.3875538984</v>
          </cell>
          <cell r="DP47">
            <v>1226.129522034</v>
          </cell>
          <cell r="DQ47">
            <v>1307.8714901696001</v>
          </cell>
          <cell r="DR47">
            <v>1389.6134583052001</v>
          </cell>
          <cell r="DS47">
            <v>1471.3554264408001</v>
          </cell>
          <cell r="DT47">
            <v>1553.0973945764001</v>
          </cell>
          <cell r="DU47">
            <v>1634.8393627120001</v>
          </cell>
          <cell r="DV47">
            <v>1714.9464914848882</v>
          </cell>
          <cell r="DW47">
            <v>1795.0536202577762</v>
          </cell>
          <cell r="DX47">
            <v>1875.1607490306642</v>
          </cell>
          <cell r="DY47">
            <v>1955.2678778035522</v>
          </cell>
          <cell r="DZ47">
            <v>2035.3750065764402</v>
          </cell>
          <cell r="EA47">
            <v>2115.482135349328</v>
          </cell>
          <cell r="EB47">
            <v>2195.5892641222158</v>
          </cell>
          <cell r="EC47">
            <v>2274.0615535323918</v>
          </cell>
          <cell r="ED47">
            <v>2352.5338429425678</v>
          </cell>
          <cell r="EE47">
            <v>2431.0061323527439</v>
          </cell>
          <cell r="EF47">
            <v>2509.4784217629199</v>
          </cell>
          <cell r="EG47">
            <v>2587.9507111730959</v>
          </cell>
          <cell r="EH47">
            <v>2666.4230005832719</v>
          </cell>
          <cell r="EI47">
            <v>2744.8952899934479</v>
          </cell>
          <cell r="EJ47">
            <v>2821.7327400409117</v>
          </cell>
          <cell r="EK47">
            <v>2898.5701900883755</v>
          </cell>
          <cell r="EL47">
            <v>2975.4076401358393</v>
          </cell>
          <cell r="EM47">
            <v>3052.2450901833031</v>
          </cell>
          <cell r="EN47">
            <v>3129.0825402307669</v>
          </cell>
          <cell r="EO47">
            <v>3205.9199902782307</v>
          </cell>
          <cell r="EP47">
            <v>3282.7574403256945</v>
          </cell>
          <cell r="EQ47">
            <v>3357.9600510104465</v>
          </cell>
          <cell r="ER47">
            <v>3433.1626616951985</v>
          </cell>
          <cell r="ES47">
            <v>3508.3652723799505</v>
          </cell>
          <cell r="ET47">
            <v>3583.5678830647025</v>
          </cell>
          <cell r="EU47">
            <v>3658.7704937494545</v>
          </cell>
          <cell r="EV47">
            <v>3733.9731044342066</v>
          </cell>
          <cell r="EW47">
            <v>3809.1757151189586</v>
          </cell>
          <cell r="EX47">
            <v>3882.7434864409984</v>
          </cell>
          <cell r="EY47">
            <v>3956.3112577630382</v>
          </cell>
          <cell r="EZ47">
            <v>4029.8790290850779</v>
          </cell>
          <cell r="FA47">
            <v>4103.4468004071177</v>
          </cell>
          <cell r="FB47">
            <v>4177.014571729158</v>
          </cell>
          <cell r="FC47">
            <v>4250.5823430511982</v>
          </cell>
          <cell r="FD47">
            <v>4324.1501143732385</v>
          </cell>
          <cell r="FE47">
            <v>4396.0830463325665</v>
          </cell>
          <cell r="FF47">
            <v>4468.0159782918945</v>
          </cell>
          <cell r="FG47">
            <v>4539.9489102512225</v>
          </cell>
          <cell r="FH47">
            <v>4611.8818422105505</v>
          </cell>
          <cell r="FI47">
            <v>4683.8147741698785</v>
          </cell>
          <cell r="FJ47">
            <v>4755.7477061292066</v>
          </cell>
          <cell r="FK47">
            <v>4827.6806380885346</v>
          </cell>
          <cell r="FL47">
            <v>4897.9787306851504</v>
          </cell>
          <cell r="FM47">
            <v>4968.2768232817662</v>
          </cell>
          <cell r="FN47">
            <v>5038.5749158783819</v>
          </cell>
          <cell r="FO47">
            <v>5108.8730084749977</v>
          </cell>
          <cell r="FP47">
            <v>5179.1711010716135</v>
          </cell>
          <cell r="FQ47">
            <v>5249.4691936682293</v>
          </cell>
          <cell r="FR47">
            <v>5319.7672862648451</v>
          </cell>
          <cell r="FS47">
            <v>5388.4305394987487</v>
          </cell>
          <cell r="FT47">
            <v>5457.0937927326522</v>
          </cell>
          <cell r="FU47">
            <v>5525.7570459665558</v>
          </cell>
          <cell r="FV47">
            <v>5594.4202992004593</v>
          </cell>
          <cell r="FW47">
            <v>5663.0835524343629</v>
          </cell>
          <cell r="FX47">
            <v>5731.7468056682665</v>
          </cell>
          <cell r="FY47">
            <v>5800.41005890217</v>
          </cell>
          <cell r="FZ47">
            <v>5867.4384727733623</v>
          </cell>
          <cell r="GA47">
            <v>5934.4668866445545</v>
          </cell>
          <cell r="GB47">
            <v>6001.4953005157467</v>
          </cell>
          <cell r="GC47">
            <v>6068.523714386939</v>
          </cell>
          <cell r="GD47">
            <v>6135.5521282581312</v>
          </cell>
          <cell r="GE47">
            <v>6202.5805421293235</v>
          </cell>
          <cell r="GF47">
            <v>6269.6089560005157</v>
          </cell>
          <cell r="GG47">
            <v>6335.0025305089957</v>
          </cell>
          <cell r="GH47">
            <v>6400.3961050174757</v>
          </cell>
          <cell r="GI47">
            <v>6465.7896795259558</v>
          </cell>
          <cell r="GJ47">
            <v>6531.1832540344358</v>
          </cell>
          <cell r="GK47">
            <v>6596.5768285429158</v>
          </cell>
          <cell r="GL47">
            <v>6661.9704030513958</v>
          </cell>
          <cell r="GM47">
            <v>6727.3639775598758</v>
          </cell>
          <cell r="GN47">
            <v>6791.1227127056436</v>
          </cell>
          <cell r="GO47">
            <v>6854.8814478514114</v>
          </cell>
          <cell r="GP47">
            <v>6918.6401829971792</v>
          </cell>
          <cell r="GQ47">
            <v>6982.398918142947</v>
          </cell>
          <cell r="GR47">
            <v>7046.1576532887148</v>
          </cell>
          <cell r="GS47">
            <v>7109.9163884344825</v>
          </cell>
          <cell r="GT47">
            <v>7173.6751235802503</v>
          </cell>
          <cell r="GU47">
            <v>7235.7990193633059</v>
          </cell>
          <cell r="GV47">
            <v>7297.9229151463614</v>
          </cell>
          <cell r="GW47">
            <v>7360.046810929417</v>
          </cell>
        </row>
        <row r="48">
          <cell r="B48" t="str">
            <v>TK</v>
          </cell>
          <cell r="C48">
            <v>1.54</v>
          </cell>
          <cell r="D48">
            <v>86.815607537120002</v>
          </cell>
          <cell r="E48">
            <v>86.815607537120002</v>
          </cell>
          <cell r="F48">
            <v>86.815607537120002</v>
          </cell>
          <cell r="G48">
            <v>86.815607537120002</v>
          </cell>
          <cell r="H48">
            <v>86.815607537120002</v>
          </cell>
          <cell r="I48">
            <v>86.815607537120002</v>
          </cell>
          <cell r="J48">
            <v>86.815607537120002</v>
          </cell>
          <cell r="K48">
            <v>86.815607537120002</v>
          </cell>
          <cell r="L48">
            <v>86.815607537120002</v>
          </cell>
          <cell r="M48">
            <v>86.815607537120002</v>
          </cell>
          <cell r="N48">
            <v>86.815607537120002</v>
          </cell>
          <cell r="O48">
            <v>86.815607537120002</v>
          </cell>
          <cell r="P48">
            <v>86.815607537120002</v>
          </cell>
          <cell r="Q48">
            <v>86.815607537120002</v>
          </cell>
          <cell r="R48">
            <v>86.815607537120002</v>
          </cell>
          <cell r="S48">
            <v>86.815607537120002</v>
          </cell>
          <cell r="T48">
            <v>86.815607537120002</v>
          </cell>
          <cell r="U48">
            <v>86.815607537120002</v>
          </cell>
          <cell r="V48">
            <v>86.815607537120002</v>
          </cell>
          <cell r="W48">
            <v>86.815607537120002</v>
          </cell>
          <cell r="X48">
            <v>85.079295386377609</v>
          </cell>
          <cell r="Y48">
            <v>85.079295386377609</v>
          </cell>
          <cell r="Z48">
            <v>85.079295386377609</v>
          </cell>
          <cell r="AA48">
            <v>85.079295386377609</v>
          </cell>
          <cell r="AB48">
            <v>85.079295386377609</v>
          </cell>
          <cell r="AC48">
            <v>85.079295386377609</v>
          </cell>
          <cell r="AD48">
            <v>85.079295386377609</v>
          </cell>
          <cell r="AE48">
            <v>83.342983235635202</v>
          </cell>
          <cell r="AF48">
            <v>83.342983235635202</v>
          </cell>
          <cell r="AG48">
            <v>83.342983235635202</v>
          </cell>
          <cell r="AH48">
            <v>83.342983235635202</v>
          </cell>
          <cell r="AI48">
            <v>83.342983235635202</v>
          </cell>
          <cell r="AJ48">
            <v>83.342983235635202</v>
          </cell>
          <cell r="AK48">
            <v>83.342983235635202</v>
          </cell>
          <cell r="AL48">
            <v>81.60667108489281</v>
          </cell>
          <cell r="AM48">
            <v>81.60667108489281</v>
          </cell>
          <cell r="AN48">
            <v>81.60667108489281</v>
          </cell>
          <cell r="AO48">
            <v>81.60667108489281</v>
          </cell>
          <cell r="AP48">
            <v>81.60667108489281</v>
          </cell>
          <cell r="AQ48">
            <v>81.60667108489281</v>
          </cell>
          <cell r="AR48">
            <v>81.60667108489281</v>
          </cell>
          <cell r="AS48">
            <v>79.870358934150417</v>
          </cell>
          <cell r="AT48">
            <v>79.870358934150417</v>
          </cell>
          <cell r="AU48">
            <v>79.870358934150417</v>
          </cell>
          <cell r="AV48">
            <v>79.870358934150417</v>
          </cell>
          <cell r="AW48">
            <v>79.870358934150417</v>
          </cell>
          <cell r="AX48">
            <v>79.870358934150417</v>
          </cell>
          <cell r="AY48">
            <v>79.870358934150417</v>
          </cell>
          <cell r="AZ48">
            <v>78.13404678340801</v>
          </cell>
          <cell r="BA48">
            <v>78.13404678340801</v>
          </cell>
          <cell r="BB48">
            <v>78.13404678340801</v>
          </cell>
          <cell r="BC48">
            <v>78.13404678340801</v>
          </cell>
          <cell r="BD48">
            <v>78.13404678340801</v>
          </cell>
          <cell r="BE48">
            <v>78.13404678340801</v>
          </cell>
          <cell r="BF48">
            <v>78.13404678340801</v>
          </cell>
          <cell r="BG48">
            <v>76.397734632665617</v>
          </cell>
          <cell r="BH48">
            <v>76.397734632665617</v>
          </cell>
          <cell r="BI48">
            <v>76.397734632665617</v>
          </cell>
          <cell r="BJ48">
            <v>76.397734632665617</v>
          </cell>
          <cell r="BK48">
            <v>76.397734632665617</v>
          </cell>
          <cell r="BL48">
            <v>76.397734632665617</v>
          </cell>
          <cell r="BM48">
            <v>76.397734632665617</v>
          </cell>
          <cell r="BN48">
            <v>74.661422481923211</v>
          </cell>
          <cell r="BO48">
            <v>74.661422481923211</v>
          </cell>
          <cell r="BP48">
            <v>74.661422481923211</v>
          </cell>
          <cell r="BQ48">
            <v>74.661422481923211</v>
          </cell>
          <cell r="BR48">
            <v>74.661422481923211</v>
          </cell>
          <cell r="BS48">
            <v>74.661422481923211</v>
          </cell>
          <cell r="BT48">
            <v>74.661422481923211</v>
          </cell>
          <cell r="BU48">
            <v>72.925110331180804</v>
          </cell>
          <cell r="BV48">
            <v>72.925110331180804</v>
          </cell>
          <cell r="BW48">
            <v>72.925110331180804</v>
          </cell>
          <cell r="BX48">
            <v>72.925110331180804</v>
          </cell>
          <cell r="BY48">
            <v>72.925110331180804</v>
          </cell>
          <cell r="BZ48">
            <v>72.925110331180804</v>
          </cell>
          <cell r="CA48">
            <v>72.925110331180804</v>
          </cell>
          <cell r="CB48">
            <v>71.188798180438411</v>
          </cell>
          <cell r="CC48">
            <v>71.188798180438411</v>
          </cell>
          <cell r="CD48">
            <v>71.188798180438411</v>
          </cell>
          <cell r="CE48">
            <v>71.188798180438411</v>
          </cell>
          <cell r="CF48">
            <v>71.188798180438411</v>
          </cell>
          <cell r="CG48">
            <v>71.188798180438411</v>
          </cell>
          <cell r="CH48">
            <v>71.188798180438411</v>
          </cell>
          <cell r="CI48">
            <v>69.452486029696004</v>
          </cell>
          <cell r="CJ48">
            <v>69.452486029696004</v>
          </cell>
          <cell r="CK48">
            <v>69.452486029696004</v>
          </cell>
          <cell r="CL48">
            <v>69.452486029696004</v>
          </cell>
          <cell r="CM48">
            <v>69.452486029696004</v>
          </cell>
          <cell r="CN48">
            <v>69.452486029696004</v>
          </cell>
          <cell r="CO48">
            <v>69.452486029696004</v>
          </cell>
          <cell r="CP48">
            <v>67.716173878953612</v>
          </cell>
          <cell r="CQ48">
            <v>67.716173878953612</v>
          </cell>
          <cell r="CR48">
            <v>67.716173878953612</v>
          </cell>
          <cell r="CS48">
            <v>67.716173878953612</v>
          </cell>
          <cell r="CT48">
            <v>67.716173878953612</v>
          </cell>
          <cell r="CU48">
            <v>67.716173878953612</v>
          </cell>
          <cell r="CV48">
            <v>67.716173878953612</v>
          </cell>
          <cell r="CW48">
            <v>65.979861728211191</v>
          </cell>
          <cell r="CX48">
            <v>65.979861728211191</v>
          </cell>
          <cell r="CY48">
            <v>65.979861728211191</v>
          </cell>
          <cell r="DA48" t="str">
            <v>TK</v>
          </cell>
          <cell r="DB48">
            <v>86.815607537120002</v>
          </cell>
          <cell r="DC48">
            <v>173.63121507424</v>
          </cell>
          <cell r="DD48">
            <v>260.44682261136001</v>
          </cell>
          <cell r="DE48">
            <v>347.26243014848001</v>
          </cell>
          <cell r="DF48">
            <v>434.07803768560001</v>
          </cell>
          <cell r="DG48">
            <v>520.89364522272001</v>
          </cell>
          <cell r="DH48">
            <v>607.70925275983996</v>
          </cell>
          <cell r="DI48">
            <v>694.52486029696001</v>
          </cell>
          <cell r="DJ48">
            <v>781.34046783408007</v>
          </cell>
          <cell r="DK48">
            <v>868.15607537120013</v>
          </cell>
          <cell r="DL48">
            <v>954.97168290832019</v>
          </cell>
          <cell r="DM48">
            <v>1041.7872904454402</v>
          </cell>
          <cell r="DN48">
            <v>1128.6028979825603</v>
          </cell>
          <cell r="DO48">
            <v>1215.4185055196804</v>
          </cell>
          <cell r="DP48">
            <v>1302.2341130568004</v>
          </cell>
          <cell r="DQ48">
            <v>1389.0497205939205</v>
          </cell>
          <cell r="DR48">
            <v>1475.8653281310405</v>
          </cell>
          <cell r="DS48">
            <v>1562.6809356681606</v>
          </cell>
          <cell r="DT48">
            <v>1649.4965432052807</v>
          </cell>
          <cell r="DU48">
            <v>1736.3121507424007</v>
          </cell>
          <cell r="DV48">
            <v>1821.3914461287784</v>
          </cell>
          <cell r="DW48">
            <v>1906.4707415151561</v>
          </cell>
          <cell r="DX48">
            <v>1991.5500369015338</v>
          </cell>
          <cell r="DY48">
            <v>2076.6293322879114</v>
          </cell>
          <cell r="DZ48">
            <v>2161.7086276742889</v>
          </cell>
          <cell r="EA48">
            <v>2246.7879230606663</v>
          </cell>
          <cell r="EB48">
            <v>2331.8672184470438</v>
          </cell>
          <cell r="EC48">
            <v>2415.2102016826789</v>
          </cell>
          <cell r="ED48">
            <v>2498.5531849183139</v>
          </cell>
          <cell r="EE48">
            <v>2581.896168153949</v>
          </cell>
          <cell r="EF48">
            <v>2665.2391513895841</v>
          </cell>
          <cell r="EG48">
            <v>2748.5821346252192</v>
          </cell>
          <cell r="EH48">
            <v>2831.9251178608542</v>
          </cell>
          <cell r="EI48">
            <v>2915.2681010964893</v>
          </cell>
          <cell r="EJ48">
            <v>2996.874772181382</v>
          </cell>
          <cell r="EK48">
            <v>3078.4814432662747</v>
          </cell>
          <cell r="EL48">
            <v>3160.0881143511674</v>
          </cell>
          <cell r="EM48">
            <v>3241.6947854360601</v>
          </cell>
          <cell r="EN48">
            <v>3323.3014565209528</v>
          </cell>
          <cell r="EO48">
            <v>3404.9081276058455</v>
          </cell>
          <cell r="EP48">
            <v>3486.5147986907382</v>
          </cell>
          <cell r="EQ48">
            <v>3566.3851576248885</v>
          </cell>
          <cell r="ER48">
            <v>3646.2555165590388</v>
          </cell>
          <cell r="ES48">
            <v>3726.1258754931891</v>
          </cell>
          <cell r="ET48">
            <v>3805.9962344273395</v>
          </cell>
          <cell r="EU48">
            <v>3885.8665933614898</v>
          </cell>
          <cell r="EV48">
            <v>3965.7369522956401</v>
          </cell>
          <cell r="EW48">
            <v>4045.6073112297904</v>
          </cell>
          <cell r="EX48">
            <v>4123.7413580131988</v>
          </cell>
          <cell r="EY48">
            <v>4201.8754047966067</v>
          </cell>
          <cell r="EZ48">
            <v>4280.0094515800147</v>
          </cell>
          <cell r="FA48">
            <v>4358.1434983634226</v>
          </cell>
          <cell r="FB48">
            <v>4436.2775451468306</v>
          </cell>
          <cell r="FC48">
            <v>4514.4115919302385</v>
          </cell>
          <cell r="FD48">
            <v>4592.5456387136464</v>
          </cell>
          <cell r="FE48">
            <v>4668.943373346312</v>
          </cell>
          <cell r="FF48">
            <v>4745.3411079789776</v>
          </cell>
          <cell r="FG48">
            <v>4821.7388426116431</v>
          </cell>
          <cell r="FH48">
            <v>4898.1365772443087</v>
          </cell>
          <cell r="FI48">
            <v>4974.5343118769742</v>
          </cell>
          <cell r="FJ48">
            <v>5050.9320465096398</v>
          </cell>
          <cell r="FK48">
            <v>5127.3297811423054</v>
          </cell>
          <cell r="FL48">
            <v>5201.9912036242285</v>
          </cell>
          <cell r="FM48">
            <v>5276.6526261061517</v>
          </cell>
          <cell r="FN48">
            <v>5351.3140485880749</v>
          </cell>
          <cell r="FO48">
            <v>5425.9754710699981</v>
          </cell>
          <cell r="FP48">
            <v>5500.6368935519213</v>
          </cell>
          <cell r="FQ48">
            <v>5575.2983160338445</v>
          </cell>
          <cell r="FR48">
            <v>5649.9597385157676</v>
          </cell>
          <cell r="FS48">
            <v>5722.8848488469484</v>
          </cell>
          <cell r="FT48">
            <v>5795.8099591781292</v>
          </cell>
          <cell r="FU48">
            <v>5868.7350695093101</v>
          </cell>
          <cell r="FV48">
            <v>5941.6601798404909</v>
          </cell>
          <cell r="FW48">
            <v>6014.5852901716717</v>
          </cell>
          <cell r="FX48">
            <v>6087.5104005028525</v>
          </cell>
          <cell r="FY48">
            <v>6160.4355108340333</v>
          </cell>
          <cell r="FZ48">
            <v>6231.6243090144717</v>
          </cell>
          <cell r="GA48">
            <v>6302.8131071949101</v>
          </cell>
          <cell r="GB48">
            <v>6374.0019053753485</v>
          </cell>
          <cell r="GC48">
            <v>6445.190703555787</v>
          </cell>
          <cell r="GD48">
            <v>6516.3795017362254</v>
          </cell>
          <cell r="GE48">
            <v>6587.5682999166638</v>
          </cell>
          <cell r="GF48">
            <v>6658.7570980971022</v>
          </cell>
          <cell r="GG48">
            <v>6728.2095841267983</v>
          </cell>
          <cell r="GH48">
            <v>6797.6620701564943</v>
          </cell>
          <cell r="GI48">
            <v>6867.1145561861904</v>
          </cell>
          <cell r="GJ48">
            <v>6936.5670422158864</v>
          </cell>
          <cell r="GK48">
            <v>7006.0195282455825</v>
          </cell>
          <cell r="GL48">
            <v>7075.4720142752785</v>
          </cell>
          <cell r="GM48">
            <v>7144.9245003049746</v>
          </cell>
          <cell r="GN48">
            <v>7212.6406741839282</v>
          </cell>
          <cell r="GO48">
            <v>7280.3568480628819</v>
          </cell>
          <cell r="GP48">
            <v>7348.0730219418356</v>
          </cell>
          <cell r="GQ48">
            <v>7415.7891958207892</v>
          </cell>
          <cell r="GR48">
            <v>7483.5053696997429</v>
          </cell>
          <cell r="GS48">
            <v>7551.2215435786966</v>
          </cell>
          <cell r="GT48">
            <v>7618.9377174576503</v>
          </cell>
          <cell r="GU48">
            <v>7684.9175791858615</v>
          </cell>
          <cell r="GV48">
            <v>7750.8974409140728</v>
          </cell>
          <cell r="GW48">
            <v>7816.8773026422841</v>
          </cell>
        </row>
        <row r="49">
          <cell r="B49" t="str">
            <v>TL</v>
          </cell>
          <cell r="C49">
            <v>1.1100000000000001</v>
          </cell>
          <cell r="D49">
            <v>62.57488595208001</v>
          </cell>
          <cell r="E49">
            <v>62.57488595208001</v>
          </cell>
          <cell r="F49">
            <v>62.57488595208001</v>
          </cell>
          <cell r="G49">
            <v>62.57488595208001</v>
          </cell>
          <cell r="H49">
            <v>62.57488595208001</v>
          </cell>
          <cell r="I49">
            <v>62.57488595208001</v>
          </cell>
          <cell r="J49">
            <v>62.57488595208001</v>
          </cell>
          <cell r="K49">
            <v>62.57488595208001</v>
          </cell>
          <cell r="L49">
            <v>62.57488595208001</v>
          </cell>
          <cell r="M49">
            <v>62.57488595208001</v>
          </cell>
          <cell r="N49">
            <v>62.57488595208001</v>
          </cell>
          <cell r="O49">
            <v>62.57488595208001</v>
          </cell>
          <cell r="P49">
            <v>62.57488595208001</v>
          </cell>
          <cell r="Q49">
            <v>62.57488595208001</v>
          </cell>
          <cell r="R49">
            <v>62.57488595208001</v>
          </cell>
          <cell r="S49">
            <v>62.57488595208001</v>
          </cell>
          <cell r="T49">
            <v>62.57488595208001</v>
          </cell>
          <cell r="U49">
            <v>62.57488595208001</v>
          </cell>
          <cell r="V49">
            <v>62.57488595208001</v>
          </cell>
          <cell r="W49">
            <v>62.57488595208001</v>
          </cell>
          <cell r="X49">
            <v>61.323388233038415</v>
          </cell>
          <cell r="Y49">
            <v>61.323388233038415</v>
          </cell>
          <cell r="Z49">
            <v>61.323388233038415</v>
          </cell>
          <cell r="AA49">
            <v>61.323388233038415</v>
          </cell>
          <cell r="AB49">
            <v>61.323388233038415</v>
          </cell>
          <cell r="AC49">
            <v>61.323388233038415</v>
          </cell>
          <cell r="AD49">
            <v>61.323388233038415</v>
          </cell>
          <cell r="AE49">
            <v>60.071890513996806</v>
          </cell>
          <cell r="AF49">
            <v>60.071890513996806</v>
          </cell>
          <cell r="AG49">
            <v>60.071890513996806</v>
          </cell>
          <cell r="AH49">
            <v>60.071890513996806</v>
          </cell>
          <cell r="AI49">
            <v>60.071890513996806</v>
          </cell>
          <cell r="AJ49">
            <v>60.071890513996806</v>
          </cell>
          <cell r="AK49">
            <v>60.071890513996806</v>
          </cell>
          <cell r="AL49">
            <v>58.820392794955211</v>
          </cell>
          <cell r="AM49">
            <v>58.820392794955211</v>
          </cell>
          <cell r="AN49">
            <v>58.820392794955211</v>
          </cell>
          <cell r="AO49">
            <v>58.820392794955211</v>
          </cell>
          <cell r="AP49">
            <v>58.820392794955211</v>
          </cell>
          <cell r="AQ49">
            <v>58.820392794955211</v>
          </cell>
          <cell r="AR49">
            <v>58.820392794955211</v>
          </cell>
          <cell r="AS49">
            <v>57.568895075913602</v>
          </cell>
          <cell r="AT49">
            <v>57.568895075913602</v>
          </cell>
          <cell r="AU49">
            <v>57.568895075913602</v>
          </cell>
          <cell r="AV49">
            <v>57.568895075913602</v>
          </cell>
          <cell r="AW49">
            <v>57.568895075913602</v>
          </cell>
          <cell r="AX49">
            <v>57.568895075913602</v>
          </cell>
          <cell r="AY49">
            <v>57.568895075913602</v>
          </cell>
          <cell r="AZ49">
            <v>56.317397356872007</v>
          </cell>
          <cell r="BA49">
            <v>56.317397356872007</v>
          </cell>
          <cell r="BB49">
            <v>56.317397356872007</v>
          </cell>
          <cell r="BC49">
            <v>56.317397356872007</v>
          </cell>
          <cell r="BD49">
            <v>56.317397356872007</v>
          </cell>
          <cell r="BE49">
            <v>56.317397356872007</v>
          </cell>
          <cell r="BF49">
            <v>56.317397356872007</v>
          </cell>
          <cell r="BG49">
            <v>55.065899637830405</v>
          </cell>
          <cell r="BH49">
            <v>55.065899637830405</v>
          </cell>
          <cell r="BI49">
            <v>55.065899637830405</v>
          </cell>
          <cell r="BJ49">
            <v>55.065899637830405</v>
          </cell>
          <cell r="BK49">
            <v>55.065899637830405</v>
          </cell>
          <cell r="BL49">
            <v>55.065899637830405</v>
          </cell>
          <cell r="BM49">
            <v>55.065899637830405</v>
          </cell>
          <cell r="BN49">
            <v>53.814401918788803</v>
          </cell>
          <cell r="BO49">
            <v>53.814401918788803</v>
          </cell>
          <cell r="BP49">
            <v>53.814401918788803</v>
          </cell>
          <cell r="BQ49">
            <v>53.814401918788803</v>
          </cell>
          <cell r="BR49">
            <v>53.814401918788803</v>
          </cell>
          <cell r="BS49">
            <v>53.814401918788803</v>
          </cell>
          <cell r="BT49">
            <v>53.814401918788803</v>
          </cell>
          <cell r="BU49">
            <v>52.562904199747209</v>
          </cell>
          <cell r="BV49">
            <v>52.562904199747209</v>
          </cell>
          <cell r="BW49">
            <v>52.562904199747209</v>
          </cell>
          <cell r="BX49">
            <v>52.562904199747209</v>
          </cell>
          <cell r="BY49">
            <v>52.562904199747209</v>
          </cell>
          <cell r="BZ49">
            <v>52.562904199747209</v>
          </cell>
          <cell r="CA49">
            <v>52.562904199747209</v>
          </cell>
          <cell r="CB49">
            <v>51.311406480705607</v>
          </cell>
          <cell r="CC49">
            <v>51.311406480705607</v>
          </cell>
          <cell r="CD49">
            <v>51.311406480705607</v>
          </cell>
          <cell r="CE49">
            <v>51.311406480705607</v>
          </cell>
          <cell r="CF49">
            <v>51.311406480705607</v>
          </cell>
          <cell r="CG49">
            <v>51.311406480705607</v>
          </cell>
          <cell r="CH49">
            <v>51.311406480705607</v>
          </cell>
          <cell r="CI49">
            <v>50.059908761664012</v>
          </cell>
          <cell r="CJ49">
            <v>50.059908761664012</v>
          </cell>
          <cell r="CK49">
            <v>50.059908761664012</v>
          </cell>
          <cell r="CL49">
            <v>50.059908761664012</v>
          </cell>
          <cell r="CM49">
            <v>50.059908761664012</v>
          </cell>
          <cell r="CN49">
            <v>50.059908761664012</v>
          </cell>
          <cell r="CO49">
            <v>50.059908761664012</v>
          </cell>
          <cell r="CP49">
            <v>48.80841104262241</v>
          </cell>
          <cell r="CQ49">
            <v>48.80841104262241</v>
          </cell>
          <cell r="CR49">
            <v>48.80841104262241</v>
          </cell>
          <cell r="CS49">
            <v>48.80841104262241</v>
          </cell>
          <cell r="CT49">
            <v>48.80841104262241</v>
          </cell>
          <cell r="CU49">
            <v>48.80841104262241</v>
          </cell>
          <cell r="CV49">
            <v>48.80841104262241</v>
          </cell>
          <cell r="CW49">
            <v>47.556913323580808</v>
          </cell>
          <cell r="CX49">
            <v>47.556913323580808</v>
          </cell>
          <cell r="CY49">
            <v>47.556913323580808</v>
          </cell>
          <cell r="DA49" t="str">
            <v>TL</v>
          </cell>
          <cell r="DB49">
            <v>62.57488595208001</v>
          </cell>
          <cell r="DC49">
            <v>125.14977190416002</v>
          </cell>
          <cell r="DD49">
            <v>187.72465785624001</v>
          </cell>
          <cell r="DE49">
            <v>250.29954380832004</v>
          </cell>
          <cell r="DF49">
            <v>312.87442976040006</v>
          </cell>
          <cell r="DG49">
            <v>375.44931571248009</v>
          </cell>
          <cell r="DH49">
            <v>438.02420166456011</v>
          </cell>
          <cell r="DI49">
            <v>500.59908761664013</v>
          </cell>
          <cell r="DJ49">
            <v>563.17397356872016</v>
          </cell>
          <cell r="DK49">
            <v>625.74885952080012</v>
          </cell>
          <cell r="DL49">
            <v>688.32374547288009</v>
          </cell>
          <cell r="DM49">
            <v>750.89863142496006</v>
          </cell>
          <cell r="DN49">
            <v>813.47351737704003</v>
          </cell>
          <cell r="DO49">
            <v>876.04840332911999</v>
          </cell>
          <cell r="DP49">
            <v>938.62328928119996</v>
          </cell>
          <cell r="DQ49">
            <v>1001.1981752332799</v>
          </cell>
          <cell r="DR49">
            <v>1063.7730611853599</v>
          </cell>
          <cell r="DS49">
            <v>1126.3479471374399</v>
          </cell>
          <cell r="DT49">
            <v>1188.9228330895198</v>
          </cell>
          <cell r="DU49">
            <v>1251.4977190415998</v>
          </cell>
          <cell r="DV49">
            <v>1312.8211072746383</v>
          </cell>
          <cell r="DW49">
            <v>1374.1444955076768</v>
          </cell>
          <cell r="DX49">
            <v>1435.4678837407153</v>
          </cell>
          <cell r="DY49">
            <v>1496.7912719737537</v>
          </cell>
          <cell r="DZ49">
            <v>1558.1146602067922</v>
          </cell>
          <cell r="EA49">
            <v>1619.4380484398307</v>
          </cell>
          <cell r="EB49">
            <v>1680.7614366728692</v>
          </cell>
          <cell r="EC49">
            <v>1740.833327186866</v>
          </cell>
          <cell r="ED49">
            <v>1800.9052177008627</v>
          </cell>
          <cell r="EE49">
            <v>1860.9771082148595</v>
          </cell>
          <cell r="EF49">
            <v>1921.0489987288563</v>
          </cell>
          <cell r="EG49">
            <v>1981.1208892428531</v>
          </cell>
          <cell r="EH49">
            <v>2041.1927797568499</v>
          </cell>
          <cell r="EI49">
            <v>2101.2646702708466</v>
          </cell>
          <cell r="EJ49">
            <v>2160.0850630658019</v>
          </cell>
          <cell r="EK49">
            <v>2218.9054558607572</v>
          </cell>
          <cell r="EL49">
            <v>2277.7258486557125</v>
          </cell>
          <cell r="EM49">
            <v>2336.5462414506678</v>
          </cell>
          <cell r="EN49">
            <v>2395.3666342456231</v>
          </cell>
          <cell r="EO49">
            <v>2454.1870270405784</v>
          </cell>
          <cell r="EP49">
            <v>2513.0074198355337</v>
          </cell>
          <cell r="EQ49">
            <v>2570.5763149114473</v>
          </cell>
          <cell r="ER49">
            <v>2628.1452099873609</v>
          </cell>
          <cell r="ES49">
            <v>2685.7141050632745</v>
          </cell>
          <cell r="ET49">
            <v>2743.2830001391881</v>
          </cell>
          <cell r="EU49">
            <v>2800.8518952151016</v>
          </cell>
          <cell r="EV49">
            <v>2858.4207902910152</v>
          </cell>
          <cell r="EW49">
            <v>2915.9896853669288</v>
          </cell>
          <cell r="EX49">
            <v>2972.3070827238007</v>
          </cell>
          <cell r="EY49">
            <v>3028.6244800806726</v>
          </cell>
          <cell r="EZ49">
            <v>3084.9418774375445</v>
          </cell>
          <cell r="FA49">
            <v>3141.2592747944163</v>
          </cell>
          <cell r="FB49">
            <v>3197.5766721512882</v>
          </cell>
          <cell r="FC49">
            <v>3253.8940695081601</v>
          </cell>
          <cell r="FD49">
            <v>3310.211466865032</v>
          </cell>
          <cell r="FE49">
            <v>3365.2773665028626</v>
          </cell>
          <cell r="FF49">
            <v>3420.3432661406932</v>
          </cell>
          <cell r="FG49">
            <v>3475.4091657785239</v>
          </cell>
          <cell r="FH49">
            <v>3530.4750654163545</v>
          </cell>
          <cell r="FI49">
            <v>3585.5409650541851</v>
          </cell>
          <cell r="FJ49">
            <v>3640.6068646920157</v>
          </cell>
          <cell r="FK49">
            <v>3695.6727643298464</v>
          </cell>
          <cell r="FL49">
            <v>3749.4871662486353</v>
          </cell>
          <cell r="FM49">
            <v>3803.3015681674242</v>
          </cell>
          <cell r="FN49">
            <v>3857.1159700862131</v>
          </cell>
          <cell r="FO49">
            <v>3910.930372005002</v>
          </cell>
          <cell r="FP49">
            <v>3964.7447739237909</v>
          </cell>
          <cell r="FQ49">
            <v>4018.5591758425799</v>
          </cell>
          <cell r="FR49">
            <v>4072.3735777613688</v>
          </cell>
          <cell r="FS49">
            <v>4124.9364819611164</v>
          </cell>
          <cell r="FT49">
            <v>4177.4993861608637</v>
          </cell>
          <cell r="FU49">
            <v>4230.0622903606109</v>
          </cell>
          <cell r="FV49">
            <v>4282.6251945603581</v>
          </cell>
          <cell r="FW49">
            <v>4335.1880987601053</v>
          </cell>
          <cell r="FX49">
            <v>4387.7510029598525</v>
          </cell>
          <cell r="FY49">
            <v>4440.3139071595997</v>
          </cell>
          <cell r="FZ49">
            <v>4491.6253136403056</v>
          </cell>
          <cell r="GA49">
            <v>4542.9367201210116</v>
          </cell>
          <cell r="GB49">
            <v>4594.2481266017176</v>
          </cell>
          <cell r="GC49">
            <v>4645.5595330824235</v>
          </cell>
          <cell r="GD49">
            <v>4696.8709395631295</v>
          </cell>
          <cell r="GE49">
            <v>4748.1823460438354</v>
          </cell>
          <cell r="GF49">
            <v>4799.4937525245414</v>
          </cell>
          <cell r="GG49">
            <v>4849.5536612862052</v>
          </cell>
          <cell r="GH49">
            <v>4899.613570047869</v>
          </cell>
          <cell r="GI49">
            <v>4949.6734788095328</v>
          </cell>
          <cell r="GJ49">
            <v>4999.7333875711965</v>
          </cell>
          <cell r="GK49">
            <v>5049.7932963328603</v>
          </cell>
          <cell r="GL49">
            <v>5099.8532050945241</v>
          </cell>
          <cell r="GM49">
            <v>5149.9131138561879</v>
          </cell>
          <cell r="GN49">
            <v>5198.7215248988105</v>
          </cell>
          <cell r="GO49">
            <v>5247.529935941433</v>
          </cell>
          <cell r="GP49">
            <v>5296.3383469840555</v>
          </cell>
          <cell r="GQ49">
            <v>5345.1467580266781</v>
          </cell>
          <cell r="GR49">
            <v>5393.9551690693006</v>
          </cell>
          <cell r="GS49">
            <v>5442.7635801119231</v>
          </cell>
          <cell r="GT49">
            <v>5491.5719911545457</v>
          </cell>
          <cell r="GU49">
            <v>5539.1289044781261</v>
          </cell>
          <cell r="GV49">
            <v>5586.6858178017064</v>
          </cell>
          <cell r="GW49">
            <v>5634.2427311252868</v>
          </cell>
        </row>
        <row r="50">
          <cell r="B50" t="str">
            <v>TM</v>
          </cell>
          <cell r="C50">
            <v>1.3</v>
          </cell>
          <cell r="D50">
            <v>73.285902466400003</v>
          </cell>
          <cell r="E50">
            <v>73.285902466400003</v>
          </cell>
          <cell r="F50">
            <v>73.285902466400003</v>
          </cell>
          <cell r="G50">
            <v>73.285902466400003</v>
          </cell>
          <cell r="H50">
            <v>73.285902466400003</v>
          </cell>
          <cell r="I50">
            <v>73.285902466400003</v>
          </cell>
          <cell r="J50">
            <v>73.285902466400003</v>
          </cell>
          <cell r="K50">
            <v>73.285902466400003</v>
          </cell>
          <cell r="L50">
            <v>73.285902466400003</v>
          </cell>
          <cell r="M50">
            <v>73.285902466400003</v>
          </cell>
          <cell r="N50">
            <v>73.285902466400003</v>
          </cell>
          <cell r="O50">
            <v>73.285902466400003</v>
          </cell>
          <cell r="P50">
            <v>73.285902466400003</v>
          </cell>
          <cell r="Q50">
            <v>73.285902466400003</v>
          </cell>
          <cell r="R50">
            <v>73.285902466400003</v>
          </cell>
          <cell r="S50">
            <v>73.285902466400003</v>
          </cell>
          <cell r="T50">
            <v>73.285902466400003</v>
          </cell>
          <cell r="U50">
            <v>73.285902466400003</v>
          </cell>
          <cell r="V50">
            <v>73.285902466400003</v>
          </cell>
          <cell r="W50">
            <v>73.285902466400003</v>
          </cell>
          <cell r="X50">
            <v>71.820184417071999</v>
          </cell>
          <cell r="Y50">
            <v>71.820184417071999</v>
          </cell>
          <cell r="Z50">
            <v>71.820184417071999</v>
          </cell>
          <cell r="AA50">
            <v>71.820184417071999</v>
          </cell>
          <cell r="AB50">
            <v>71.820184417071999</v>
          </cell>
          <cell r="AC50">
            <v>71.820184417071999</v>
          </cell>
          <cell r="AD50">
            <v>71.820184417071999</v>
          </cell>
          <cell r="AE50">
            <v>70.354466367743996</v>
          </cell>
          <cell r="AF50">
            <v>70.354466367743996</v>
          </cell>
          <cell r="AG50">
            <v>70.354466367743996</v>
          </cell>
          <cell r="AH50">
            <v>70.354466367743996</v>
          </cell>
          <cell r="AI50">
            <v>70.354466367743996</v>
          </cell>
          <cell r="AJ50">
            <v>70.354466367743996</v>
          </cell>
          <cell r="AK50">
            <v>70.354466367743996</v>
          </cell>
          <cell r="AL50">
            <v>68.888748318416006</v>
          </cell>
          <cell r="AM50">
            <v>68.888748318416006</v>
          </cell>
          <cell r="AN50">
            <v>68.888748318416006</v>
          </cell>
          <cell r="AO50">
            <v>68.888748318416006</v>
          </cell>
          <cell r="AP50">
            <v>68.888748318416006</v>
          </cell>
          <cell r="AQ50">
            <v>68.888748318416006</v>
          </cell>
          <cell r="AR50">
            <v>68.888748318416006</v>
          </cell>
          <cell r="AS50">
            <v>67.423030269088002</v>
          </cell>
          <cell r="AT50">
            <v>67.423030269088002</v>
          </cell>
          <cell r="AU50">
            <v>67.423030269088002</v>
          </cell>
          <cell r="AV50">
            <v>67.423030269088002</v>
          </cell>
          <cell r="AW50">
            <v>67.423030269088002</v>
          </cell>
          <cell r="AX50">
            <v>67.423030269088002</v>
          </cell>
          <cell r="AY50">
            <v>67.423030269088002</v>
          </cell>
          <cell r="AZ50">
            <v>65.957312219760013</v>
          </cell>
          <cell r="BA50">
            <v>65.957312219760013</v>
          </cell>
          <cell r="BB50">
            <v>65.957312219760013</v>
          </cell>
          <cell r="BC50">
            <v>65.957312219760013</v>
          </cell>
          <cell r="BD50">
            <v>65.957312219760013</v>
          </cell>
          <cell r="BE50">
            <v>65.957312219760013</v>
          </cell>
          <cell r="BF50">
            <v>65.957312219760013</v>
          </cell>
          <cell r="BG50">
            <v>64.491594170432009</v>
          </cell>
          <cell r="BH50">
            <v>64.491594170432009</v>
          </cell>
          <cell r="BI50">
            <v>64.491594170432009</v>
          </cell>
          <cell r="BJ50">
            <v>64.491594170432009</v>
          </cell>
          <cell r="BK50">
            <v>64.491594170432009</v>
          </cell>
          <cell r="BL50">
            <v>64.491594170432009</v>
          </cell>
          <cell r="BM50">
            <v>64.491594170432009</v>
          </cell>
          <cell r="BN50">
            <v>63.025876121104005</v>
          </cell>
          <cell r="BO50">
            <v>63.025876121104005</v>
          </cell>
          <cell r="BP50">
            <v>63.025876121104005</v>
          </cell>
          <cell r="BQ50">
            <v>63.025876121104005</v>
          </cell>
          <cell r="BR50">
            <v>63.025876121104005</v>
          </cell>
          <cell r="BS50">
            <v>63.025876121104005</v>
          </cell>
          <cell r="BT50">
            <v>63.025876121104005</v>
          </cell>
          <cell r="BU50">
            <v>61.560158071776002</v>
          </cell>
          <cell r="BV50">
            <v>61.560158071776002</v>
          </cell>
          <cell r="BW50">
            <v>61.560158071776002</v>
          </cell>
          <cell r="BX50">
            <v>61.560158071776002</v>
          </cell>
          <cell r="BY50">
            <v>61.560158071776002</v>
          </cell>
          <cell r="BZ50">
            <v>61.560158071776002</v>
          </cell>
          <cell r="CA50">
            <v>61.560158071776002</v>
          </cell>
          <cell r="CB50">
            <v>60.094440022447998</v>
          </cell>
          <cell r="CC50">
            <v>60.094440022447998</v>
          </cell>
          <cell r="CD50">
            <v>60.094440022447998</v>
          </cell>
          <cell r="CE50">
            <v>60.094440022447998</v>
          </cell>
          <cell r="CF50">
            <v>60.094440022447998</v>
          </cell>
          <cell r="CG50">
            <v>60.094440022447998</v>
          </cell>
          <cell r="CH50">
            <v>60.094440022447998</v>
          </cell>
          <cell r="CI50">
            <v>58.628721973119994</v>
          </cell>
          <cell r="CJ50">
            <v>58.628721973119994</v>
          </cell>
          <cell r="CK50">
            <v>58.628721973119994</v>
          </cell>
          <cell r="CL50">
            <v>58.628721973119994</v>
          </cell>
          <cell r="CM50">
            <v>58.628721973119994</v>
          </cell>
          <cell r="CN50">
            <v>58.628721973119994</v>
          </cell>
          <cell r="CO50">
            <v>58.628721973119994</v>
          </cell>
          <cell r="CP50">
            <v>57.163003923792004</v>
          </cell>
          <cell r="CQ50">
            <v>57.163003923792004</v>
          </cell>
          <cell r="CR50">
            <v>57.163003923792004</v>
          </cell>
          <cell r="CS50">
            <v>57.163003923792004</v>
          </cell>
          <cell r="CT50">
            <v>57.163003923792004</v>
          </cell>
          <cell r="CU50">
            <v>57.163003923792004</v>
          </cell>
          <cell r="CV50">
            <v>57.163003923792004</v>
          </cell>
          <cell r="CW50">
            <v>55.697285874464001</v>
          </cell>
          <cell r="CX50">
            <v>55.697285874464001</v>
          </cell>
          <cell r="CY50">
            <v>55.697285874464001</v>
          </cell>
          <cell r="DA50" t="str">
            <v>TM</v>
          </cell>
          <cell r="DB50">
            <v>73.285902466400003</v>
          </cell>
          <cell r="DC50">
            <v>146.57180493280001</v>
          </cell>
          <cell r="DD50">
            <v>219.85770739920002</v>
          </cell>
          <cell r="DE50">
            <v>293.14360986560001</v>
          </cell>
          <cell r="DF50">
            <v>366.429512332</v>
          </cell>
          <cell r="DG50">
            <v>439.71541479839999</v>
          </cell>
          <cell r="DH50">
            <v>513.00131726480004</v>
          </cell>
          <cell r="DI50">
            <v>586.28721973120003</v>
          </cell>
          <cell r="DJ50">
            <v>659.57312219760001</v>
          </cell>
          <cell r="DK50">
            <v>732.859024664</v>
          </cell>
          <cell r="DL50">
            <v>806.14492713039999</v>
          </cell>
          <cell r="DM50">
            <v>879.43082959679998</v>
          </cell>
          <cell r="DN50">
            <v>952.71673206319997</v>
          </cell>
          <cell r="DO50">
            <v>1026.0026345296001</v>
          </cell>
          <cell r="DP50">
            <v>1099.2885369960002</v>
          </cell>
          <cell r="DQ50">
            <v>1172.5744394624003</v>
          </cell>
          <cell r="DR50">
            <v>1245.8603419288004</v>
          </cell>
          <cell r="DS50">
            <v>1319.1462443952005</v>
          </cell>
          <cell r="DT50">
            <v>1392.4321468616006</v>
          </cell>
          <cell r="DU50">
            <v>1465.7180493280007</v>
          </cell>
          <cell r="DV50">
            <v>1537.5382337450726</v>
          </cell>
          <cell r="DW50">
            <v>1609.3584181621445</v>
          </cell>
          <cell r="DX50">
            <v>1681.1786025792164</v>
          </cell>
          <cell r="DY50">
            <v>1752.9987869962883</v>
          </cell>
          <cell r="DZ50">
            <v>1824.8189714133603</v>
          </cell>
          <cell r="EA50">
            <v>1896.6391558304322</v>
          </cell>
          <cell r="EB50">
            <v>1968.4593402475041</v>
          </cell>
          <cell r="EC50">
            <v>2038.813806615248</v>
          </cell>
          <cell r="ED50">
            <v>2109.1682729829922</v>
          </cell>
          <cell r="EE50">
            <v>2179.5227393507362</v>
          </cell>
          <cell r="EF50">
            <v>2249.8772057184801</v>
          </cell>
          <cell r="EG50">
            <v>2320.2316720862241</v>
          </cell>
          <cell r="EH50">
            <v>2390.586138453968</v>
          </cell>
          <cell r="EI50">
            <v>2460.940604821712</v>
          </cell>
          <cell r="EJ50">
            <v>2529.8293531401282</v>
          </cell>
          <cell r="EK50">
            <v>2598.7181014585444</v>
          </cell>
          <cell r="EL50">
            <v>2667.6068497769606</v>
          </cell>
          <cell r="EM50">
            <v>2736.4955980953769</v>
          </cell>
          <cell r="EN50">
            <v>2805.3843464137931</v>
          </cell>
          <cell r="EO50">
            <v>2874.2730947322093</v>
          </cell>
          <cell r="EP50">
            <v>2943.1618430506255</v>
          </cell>
          <cell r="EQ50">
            <v>3010.5848733197136</v>
          </cell>
          <cell r="ER50">
            <v>3078.0079035888016</v>
          </cell>
          <cell r="ES50">
            <v>3145.4309338578896</v>
          </cell>
          <cell r="ET50">
            <v>3212.8539641269776</v>
          </cell>
          <cell r="EU50">
            <v>3280.2769943960657</v>
          </cell>
          <cell r="EV50">
            <v>3347.7000246651537</v>
          </cell>
          <cell r="EW50">
            <v>3415.1230549342417</v>
          </cell>
          <cell r="EX50">
            <v>3481.0803671540016</v>
          </cell>
          <cell r="EY50">
            <v>3547.0376793737614</v>
          </cell>
          <cell r="EZ50">
            <v>3612.9949915935213</v>
          </cell>
          <cell r="FA50">
            <v>3678.9523038132811</v>
          </cell>
          <cell r="FB50">
            <v>3744.9096160330409</v>
          </cell>
          <cell r="FC50">
            <v>3810.8669282528008</v>
          </cell>
          <cell r="FD50">
            <v>3876.8242404725606</v>
          </cell>
          <cell r="FE50">
            <v>3941.3158346429927</v>
          </cell>
          <cell r="FF50">
            <v>4005.8074288134248</v>
          </cell>
          <cell r="FG50">
            <v>4070.299022983857</v>
          </cell>
          <cell r="FH50">
            <v>4134.7906171542891</v>
          </cell>
          <cell r="FI50">
            <v>4199.2822113247212</v>
          </cell>
          <cell r="FJ50">
            <v>4263.7738054951533</v>
          </cell>
          <cell r="FK50">
            <v>4328.2653996655854</v>
          </cell>
          <cell r="FL50">
            <v>4391.2912757866898</v>
          </cell>
          <cell r="FM50">
            <v>4454.3171519077941</v>
          </cell>
          <cell r="FN50">
            <v>4517.3430280288985</v>
          </cell>
          <cell r="FO50">
            <v>4580.3689041500029</v>
          </cell>
          <cell r="FP50">
            <v>4643.3947802711073</v>
          </cell>
          <cell r="FQ50">
            <v>4706.4206563922116</v>
          </cell>
          <cell r="FR50">
            <v>4769.446532513316</v>
          </cell>
          <cell r="FS50">
            <v>4831.0066905850917</v>
          </cell>
          <cell r="FT50">
            <v>4892.5668486568675</v>
          </cell>
          <cell r="FU50">
            <v>4954.1270067286432</v>
          </cell>
          <cell r="FV50">
            <v>5015.6871648004189</v>
          </cell>
          <cell r="FW50">
            <v>5077.2473228721947</v>
          </cell>
          <cell r="FX50">
            <v>5138.8074809439704</v>
          </cell>
          <cell r="FY50">
            <v>5200.3676390157461</v>
          </cell>
          <cell r="FZ50">
            <v>5260.4620790381941</v>
          </cell>
          <cell r="GA50">
            <v>5320.5565190606421</v>
          </cell>
          <cell r="GB50">
            <v>5380.6509590830901</v>
          </cell>
          <cell r="GC50">
            <v>5440.7453991055381</v>
          </cell>
          <cell r="GD50">
            <v>5500.8398391279861</v>
          </cell>
          <cell r="GE50">
            <v>5560.9342791504341</v>
          </cell>
          <cell r="GF50">
            <v>5621.0287191728821</v>
          </cell>
          <cell r="GG50">
            <v>5679.6574411460024</v>
          </cell>
          <cell r="GH50">
            <v>5738.2861631191226</v>
          </cell>
          <cell r="GI50">
            <v>5796.9148850922429</v>
          </cell>
          <cell r="GJ50">
            <v>5855.5436070653632</v>
          </cell>
          <cell r="GK50">
            <v>5914.1723290384834</v>
          </cell>
          <cell r="GL50">
            <v>5972.8010510116037</v>
          </cell>
          <cell r="GM50">
            <v>6031.429772984724</v>
          </cell>
          <cell r="GN50">
            <v>6088.5927769085156</v>
          </cell>
          <cell r="GO50">
            <v>6145.7557808323072</v>
          </cell>
          <cell r="GP50">
            <v>6202.9187847560988</v>
          </cell>
          <cell r="GQ50">
            <v>6260.0817886798905</v>
          </cell>
          <cell r="GR50">
            <v>6317.2447926036821</v>
          </cell>
          <cell r="GS50">
            <v>6374.4077965274737</v>
          </cell>
          <cell r="GT50">
            <v>6431.5708004512653</v>
          </cell>
          <cell r="GU50">
            <v>6487.2680863257292</v>
          </cell>
          <cell r="GV50">
            <v>6542.9653722001931</v>
          </cell>
          <cell r="GW50">
            <v>6598.662658074657</v>
          </cell>
        </row>
        <row r="51">
          <cell r="B51" t="str">
            <v>TN</v>
          </cell>
          <cell r="C51">
            <v>1.5</v>
          </cell>
          <cell r="D51">
            <v>84.560656692000009</v>
          </cell>
          <cell r="E51">
            <v>84.560656692000009</v>
          </cell>
          <cell r="F51">
            <v>84.560656692000009</v>
          </cell>
          <cell r="G51">
            <v>84.560656692000009</v>
          </cell>
          <cell r="H51">
            <v>84.560656692000009</v>
          </cell>
          <cell r="I51">
            <v>84.560656692000009</v>
          </cell>
          <cell r="J51">
            <v>84.560656692000009</v>
          </cell>
          <cell r="K51">
            <v>84.560656692000009</v>
          </cell>
          <cell r="L51">
            <v>84.560656692000009</v>
          </cell>
          <cell r="M51">
            <v>84.560656692000009</v>
          </cell>
          <cell r="N51">
            <v>84.560656692000009</v>
          </cell>
          <cell r="O51">
            <v>84.560656692000009</v>
          </cell>
          <cell r="P51">
            <v>84.560656692000009</v>
          </cell>
          <cell r="Q51">
            <v>84.560656692000009</v>
          </cell>
          <cell r="R51">
            <v>84.560656692000009</v>
          </cell>
          <cell r="S51">
            <v>84.560656692000009</v>
          </cell>
          <cell r="T51">
            <v>84.560656692000009</v>
          </cell>
          <cell r="U51">
            <v>84.560656692000009</v>
          </cell>
          <cell r="V51">
            <v>84.560656692000009</v>
          </cell>
          <cell r="W51">
            <v>84.560656692000009</v>
          </cell>
          <cell r="X51">
            <v>82.869443558160015</v>
          </cell>
          <cell r="Y51">
            <v>82.869443558160015</v>
          </cell>
          <cell r="Z51">
            <v>82.869443558160015</v>
          </cell>
          <cell r="AA51">
            <v>82.869443558160015</v>
          </cell>
          <cell r="AB51">
            <v>82.869443558160015</v>
          </cell>
          <cell r="AC51">
            <v>82.869443558160015</v>
          </cell>
          <cell r="AD51">
            <v>82.869443558160015</v>
          </cell>
          <cell r="AE51">
            <v>81.178230424319992</v>
          </cell>
          <cell r="AF51">
            <v>81.178230424319992</v>
          </cell>
          <cell r="AG51">
            <v>81.178230424319992</v>
          </cell>
          <cell r="AH51">
            <v>81.178230424319992</v>
          </cell>
          <cell r="AI51">
            <v>81.178230424319992</v>
          </cell>
          <cell r="AJ51">
            <v>81.178230424319992</v>
          </cell>
          <cell r="AK51">
            <v>81.178230424319992</v>
          </cell>
          <cell r="AL51">
            <v>79.487017290479997</v>
          </cell>
          <cell r="AM51">
            <v>79.487017290479997</v>
          </cell>
          <cell r="AN51">
            <v>79.487017290479997</v>
          </cell>
          <cell r="AO51">
            <v>79.487017290479997</v>
          </cell>
          <cell r="AP51">
            <v>79.487017290479997</v>
          </cell>
          <cell r="AQ51">
            <v>79.487017290479997</v>
          </cell>
          <cell r="AR51">
            <v>79.487017290479997</v>
          </cell>
          <cell r="AS51">
            <v>77.795804156640003</v>
          </cell>
          <cell r="AT51">
            <v>77.795804156640003</v>
          </cell>
          <cell r="AU51">
            <v>77.795804156640003</v>
          </cell>
          <cell r="AV51">
            <v>77.795804156640003</v>
          </cell>
          <cell r="AW51">
            <v>77.795804156640003</v>
          </cell>
          <cell r="AX51">
            <v>77.795804156640003</v>
          </cell>
          <cell r="AY51">
            <v>77.795804156640003</v>
          </cell>
          <cell r="AZ51">
            <v>76.104591022799994</v>
          </cell>
          <cell r="BA51">
            <v>76.104591022799994</v>
          </cell>
          <cell r="BB51">
            <v>76.104591022799994</v>
          </cell>
          <cell r="BC51">
            <v>76.104591022799994</v>
          </cell>
          <cell r="BD51">
            <v>76.104591022799994</v>
          </cell>
          <cell r="BE51">
            <v>76.104591022799994</v>
          </cell>
          <cell r="BF51">
            <v>76.104591022799994</v>
          </cell>
          <cell r="BG51">
            <v>74.413377888959999</v>
          </cell>
          <cell r="BH51">
            <v>74.413377888959999</v>
          </cell>
          <cell r="BI51">
            <v>74.413377888959999</v>
          </cell>
          <cell r="BJ51">
            <v>74.413377888959999</v>
          </cell>
          <cell r="BK51">
            <v>74.413377888959999</v>
          </cell>
          <cell r="BL51">
            <v>74.413377888959999</v>
          </cell>
          <cell r="BM51">
            <v>74.413377888959999</v>
          </cell>
          <cell r="BN51">
            <v>72.722164755120005</v>
          </cell>
          <cell r="BO51">
            <v>72.722164755120005</v>
          </cell>
          <cell r="BP51">
            <v>72.722164755120005</v>
          </cell>
          <cell r="BQ51">
            <v>72.722164755120005</v>
          </cell>
          <cell r="BR51">
            <v>72.722164755120005</v>
          </cell>
          <cell r="BS51">
            <v>72.722164755120005</v>
          </cell>
          <cell r="BT51">
            <v>72.722164755120005</v>
          </cell>
          <cell r="BU51">
            <v>71.030951621279996</v>
          </cell>
          <cell r="BV51">
            <v>71.030951621279996</v>
          </cell>
          <cell r="BW51">
            <v>71.030951621279996</v>
          </cell>
          <cell r="BX51">
            <v>71.030951621279996</v>
          </cell>
          <cell r="BY51">
            <v>71.030951621279996</v>
          </cell>
          <cell r="BZ51">
            <v>71.030951621279996</v>
          </cell>
          <cell r="CA51">
            <v>71.030951621279996</v>
          </cell>
          <cell r="CB51">
            <v>69.339738487440002</v>
          </cell>
          <cell r="CC51">
            <v>69.339738487440002</v>
          </cell>
          <cell r="CD51">
            <v>69.339738487440002</v>
          </cell>
          <cell r="CE51">
            <v>69.339738487440002</v>
          </cell>
          <cell r="CF51">
            <v>69.339738487440002</v>
          </cell>
          <cell r="CG51">
            <v>69.339738487440002</v>
          </cell>
          <cell r="CH51">
            <v>69.339738487440002</v>
          </cell>
          <cell r="CI51">
            <v>67.648525353600007</v>
          </cell>
          <cell r="CJ51">
            <v>67.648525353600007</v>
          </cell>
          <cell r="CK51">
            <v>67.648525353600007</v>
          </cell>
          <cell r="CL51">
            <v>67.648525353600007</v>
          </cell>
          <cell r="CM51">
            <v>67.648525353600007</v>
          </cell>
          <cell r="CN51">
            <v>67.648525353600007</v>
          </cell>
          <cell r="CO51">
            <v>67.648525353600007</v>
          </cell>
          <cell r="CP51">
            <v>65.957312219759999</v>
          </cell>
          <cell r="CQ51">
            <v>65.957312219759999</v>
          </cell>
          <cell r="CR51">
            <v>65.957312219759999</v>
          </cell>
          <cell r="CS51">
            <v>65.957312219759999</v>
          </cell>
          <cell r="CT51">
            <v>65.957312219759999</v>
          </cell>
          <cell r="CU51">
            <v>65.957312219759999</v>
          </cell>
          <cell r="CV51">
            <v>65.957312219759999</v>
          </cell>
          <cell r="CW51">
            <v>64.266099085920004</v>
          </cell>
          <cell r="CX51">
            <v>64.266099085920004</v>
          </cell>
          <cell r="CY51">
            <v>64.266099085920004</v>
          </cell>
          <cell r="DA51" t="str">
            <v>TN</v>
          </cell>
          <cell r="DB51">
            <v>84.560656692000009</v>
          </cell>
          <cell r="DC51">
            <v>169.12131338400002</v>
          </cell>
          <cell r="DD51">
            <v>253.68197007600003</v>
          </cell>
          <cell r="DE51">
            <v>338.24262676800004</v>
          </cell>
          <cell r="DF51">
            <v>422.80328346000005</v>
          </cell>
          <cell r="DG51">
            <v>507.36394015200005</v>
          </cell>
          <cell r="DH51">
            <v>591.92459684400001</v>
          </cell>
          <cell r="DI51">
            <v>676.48525353600007</v>
          </cell>
          <cell r="DJ51">
            <v>761.04591022800014</v>
          </cell>
          <cell r="DK51">
            <v>845.6065669200002</v>
          </cell>
          <cell r="DL51">
            <v>930.16722361200027</v>
          </cell>
          <cell r="DM51">
            <v>1014.7278803040003</v>
          </cell>
          <cell r="DN51">
            <v>1099.2885369960004</v>
          </cell>
          <cell r="DO51">
            <v>1183.8491936880005</v>
          </cell>
          <cell r="DP51">
            <v>1268.4098503800005</v>
          </cell>
          <cell r="DQ51">
            <v>1352.9705070720006</v>
          </cell>
          <cell r="DR51">
            <v>1437.5311637640007</v>
          </cell>
          <cell r="DS51">
            <v>1522.0918204560007</v>
          </cell>
          <cell r="DT51">
            <v>1606.6524771480008</v>
          </cell>
          <cell r="DU51">
            <v>1691.2131338400009</v>
          </cell>
          <cell r="DV51">
            <v>1774.082577398161</v>
          </cell>
          <cell r="DW51">
            <v>1856.9520209563211</v>
          </cell>
          <cell r="DX51">
            <v>1939.8214645144812</v>
          </cell>
          <cell r="DY51">
            <v>2022.6909080726414</v>
          </cell>
          <cell r="DZ51">
            <v>2105.5603516308015</v>
          </cell>
          <cell r="EA51">
            <v>2188.4297951889616</v>
          </cell>
          <cell r="EB51">
            <v>2271.2992387471218</v>
          </cell>
          <cell r="EC51">
            <v>2352.477469171442</v>
          </cell>
          <cell r="ED51">
            <v>2433.6556995957621</v>
          </cell>
          <cell r="EE51">
            <v>2514.8339300200823</v>
          </cell>
          <cell r="EF51">
            <v>2596.0121604444025</v>
          </cell>
          <cell r="EG51">
            <v>2677.1903908687227</v>
          </cell>
          <cell r="EH51">
            <v>2758.3686212930429</v>
          </cell>
          <cell r="EI51">
            <v>2839.5468517173631</v>
          </cell>
          <cell r="EJ51">
            <v>2919.0338690078429</v>
          </cell>
          <cell r="EK51">
            <v>2998.5208862983227</v>
          </cell>
          <cell r="EL51">
            <v>3078.0079035888025</v>
          </cell>
          <cell r="EM51">
            <v>3157.4949208792823</v>
          </cell>
          <cell r="EN51">
            <v>3236.9819381697621</v>
          </cell>
          <cell r="EO51">
            <v>3316.4689554602419</v>
          </cell>
          <cell r="EP51">
            <v>3395.9559727507217</v>
          </cell>
          <cell r="EQ51">
            <v>3473.7517769073615</v>
          </cell>
          <cell r="ER51">
            <v>3551.5475810640014</v>
          </cell>
          <cell r="ES51">
            <v>3629.3433852206413</v>
          </cell>
          <cell r="ET51">
            <v>3707.1391893772811</v>
          </cell>
          <cell r="EU51">
            <v>3784.934993533921</v>
          </cell>
          <cell r="EV51">
            <v>3862.7307976905608</v>
          </cell>
          <cell r="EW51">
            <v>3940.5266018472007</v>
          </cell>
          <cell r="EX51">
            <v>4016.6311928700006</v>
          </cell>
          <cell r="EY51">
            <v>4092.7357838928006</v>
          </cell>
          <cell r="EZ51">
            <v>4168.8403749156005</v>
          </cell>
          <cell r="FA51">
            <v>4244.9449659384009</v>
          </cell>
          <cell r="FB51">
            <v>4321.0495569612012</v>
          </cell>
          <cell r="FC51">
            <v>4397.1541479840016</v>
          </cell>
          <cell r="FD51">
            <v>4473.258739006802</v>
          </cell>
          <cell r="FE51">
            <v>4547.672116895762</v>
          </cell>
          <cell r="FF51">
            <v>4622.085494784722</v>
          </cell>
          <cell r="FG51">
            <v>4696.4988726736819</v>
          </cell>
          <cell r="FH51">
            <v>4770.9122505626419</v>
          </cell>
          <cell r="FI51">
            <v>4845.3256284516019</v>
          </cell>
          <cell r="FJ51">
            <v>4919.7390063405619</v>
          </cell>
          <cell r="FK51">
            <v>4994.1523842295219</v>
          </cell>
          <cell r="FL51">
            <v>5066.8745489846415</v>
          </cell>
          <cell r="FM51">
            <v>5139.5967137397611</v>
          </cell>
          <cell r="FN51">
            <v>5212.3188784948807</v>
          </cell>
          <cell r="FO51">
            <v>5285.0410432500003</v>
          </cell>
          <cell r="FP51">
            <v>5357.7632080051198</v>
          </cell>
          <cell r="FQ51">
            <v>5430.4853727602394</v>
          </cell>
          <cell r="FR51">
            <v>5503.207537515359</v>
          </cell>
          <cell r="FS51">
            <v>5574.2384891366391</v>
          </cell>
          <cell r="FT51">
            <v>5645.2694407579193</v>
          </cell>
          <cell r="FU51">
            <v>5716.3003923791994</v>
          </cell>
          <cell r="FV51">
            <v>5787.3313440004795</v>
          </cell>
          <cell r="FW51">
            <v>5858.3622956217596</v>
          </cell>
          <cell r="FX51">
            <v>5929.3932472430397</v>
          </cell>
          <cell r="FY51">
            <v>6000.4241988643198</v>
          </cell>
          <cell r="FZ51">
            <v>6069.7639373517595</v>
          </cell>
          <cell r="GA51">
            <v>6139.1036758391992</v>
          </cell>
          <cell r="GB51">
            <v>6208.443414326639</v>
          </cell>
          <cell r="GC51">
            <v>6277.7831528140787</v>
          </cell>
          <cell r="GD51">
            <v>6347.1228913015184</v>
          </cell>
          <cell r="GE51">
            <v>6416.4626297889581</v>
          </cell>
          <cell r="GF51">
            <v>6485.8023682763978</v>
          </cell>
          <cell r="GG51">
            <v>6553.4508936299981</v>
          </cell>
          <cell r="GH51">
            <v>6621.0994189835983</v>
          </cell>
          <cell r="GI51">
            <v>6688.7479443371985</v>
          </cell>
          <cell r="GJ51">
            <v>6756.3964696907988</v>
          </cell>
          <cell r="GK51">
            <v>6824.044995044399</v>
          </cell>
          <cell r="GL51">
            <v>6891.6935203979992</v>
          </cell>
          <cell r="GM51">
            <v>6959.3420457515995</v>
          </cell>
          <cell r="GN51">
            <v>7025.2993579713593</v>
          </cell>
          <cell r="GO51">
            <v>7091.2566701911192</v>
          </cell>
          <cell r="GP51">
            <v>7157.213982410879</v>
          </cell>
          <cell r="GQ51">
            <v>7223.1712946306388</v>
          </cell>
          <cell r="GR51">
            <v>7289.1286068503987</v>
          </cell>
          <cell r="GS51">
            <v>7355.0859190701585</v>
          </cell>
          <cell r="GT51">
            <v>7421.0432312899184</v>
          </cell>
          <cell r="GU51">
            <v>7485.3093303758387</v>
          </cell>
          <cell r="GV51">
            <v>7549.5754294617591</v>
          </cell>
          <cell r="GW51">
            <v>7613.8415285476794</v>
          </cell>
        </row>
        <row r="52">
          <cell r="B52" t="str">
            <v>TO</v>
          </cell>
          <cell r="C52">
            <v>1.55</v>
          </cell>
          <cell r="D52">
            <v>87.3793452484</v>
          </cell>
          <cell r="E52">
            <v>87.3793452484</v>
          </cell>
          <cell r="F52">
            <v>87.3793452484</v>
          </cell>
          <cell r="G52">
            <v>87.3793452484</v>
          </cell>
          <cell r="H52">
            <v>87.3793452484</v>
          </cell>
          <cell r="I52">
            <v>87.3793452484</v>
          </cell>
          <cell r="J52">
            <v>87.3793452484</v>
          </cell>
          <cell r="K52">
            <v>87.3793452484</v>
          </cell>
          <cell r="L52">
            <v>87.3793452484</v>
          </cell>
          <cell r="M52">
            <v>87.3793452484</v>
          </cell>
          <cell r="N52">
            <v>87.3793452484</v>
          </cell>
          <cell r="O52">
            <v>87.3793452484</v>
          </cell>
          <cell r="P52">
            <v>87.3793452484</v>
          </cell>
          <cell r="Q52">
            <v>87.3793452484</v>
          </cell>
          <cell r="R52">
            <v>87.3793452484</v>
          </cell>
          <cell r="S52">
            <v>87.3793452484</v>
          </cell>
          <cell r="T52">
            <v>87.3793452484</v>
          </cell>
          <cell r="U52">
            <v>87.3793452484</v>
          </cell>
          <cell r="V52">
            <v>87.3793452484</v>
          </cell>
          <cell r="W52">
            <v>87.3793452484</v>
          </cell>
          <cell r="X52">
            <v>85.631758343431997</v>
          </cell>
          <cell r="Y52">
            <v>85.631758343431997</v>
          </cell>
          <cell r="Z52">
            <v>85.631758343431997</v>
          </cell>
          <cell r="AA52">
            <v>85.631758343431997</v>
          </cell>
          <cell r="AB52">
            <v>85.631758343431997</v>
          </cell>
          <cell r="AC52">
            <v>85.631758343431997</v>
          </cell>
          <cell r="AD52">
            <v>85.631758343431997</v>
          </cell>
          <cell r="AE52">
            <v>83.884171438463994</v>
          </cell>
          <cell r="AF52">
            <v>83.884171438463994</v>
          </cell>
          <cell r="AG52">
            <v>83.884171438463994</v>
          </cell>
          <cell r="AH52">
            <v>83.884171438463994</v>
          </cell>
          <cell r="AI52">
            <v>83.884171438463994</v>
          </cell>
          <cell r="AJ52">
            <v>83.884171438463994</v>
          </cell>
          <cell r="AK52">
            <v>83.884171438463994</v>
          </cell>
          <cell r="AL52">
            <v>82.136584533496006</v>
          </cell>
          <cell r="AM52">
            <v>82.136584533496006</v>
          </cell>
          <cell r="AN52">
            <v>82.136584533496006</v>
          </cell>
          <cell r="AO52">
            <v>82.136584533496006</v>
          </cell>
          <cell r="AP52">
            <v>82.136584533496006</v>
          </cell>
          <cell r="AQ52">
            <v>82.136584533496006</v>
          </cell>
          <cell r="AR52">
            <v>82.136584533496006</v>
          </cell>
          <cell r="AS52">
            <v>80.388997628528017</v>
          </cell>
          <cell r="AT52">
            <v>80.388997628528017</v>
          </cell>
          <cell r="AU52">
            <v>80.388997628528017</v>
          </cell>
          <cell r="AV52">
            <v>80.388997628528017</v>
          </cell>
          <cell r="AW52">
            <v>80.388997628528017</v>
          </cell>
          <cell r="AX52">
            <v>80.388997628528017</v>
          </cell>
          <cell r="AY52">
            <v>80.388997628528017</v>
          </cell>
          <cell r="AZ52">
            <v>78.64141072356</v>
          </cell>
          <cell r="BA52">
            <v>78.64141072356</v>
          </cell>
          <cell r="BB52">
            <v>78.64141072356</v>
          </cell>
          <cell r="BC52">
            <v>78.64141072356</v>
          </cell>
          <cell r="BD52">
            <v>78.64141072356</v>
          </cell>
          <cell r="BE52">
            <v>78.64141072356</v>
          </cell>
          <cell r="BF52">
            <v>78.64141072356</v>
          </cell>
          <cell r="BG52">
            <v>76.893823818591997</v>
          </cell>
          <cell r="BH52">
            <v>76.893823818591997</v>
          </cell>
          <cell r="BI52">
            <v>76.893823818591997</v>
          </cell>
          <cell r="BJ52">
            <v>76.893823818591997</v>
          </cell>
          <cell r="BK52">
            <v>76.893823818591997</v>
          </cell>
          <cell r="BL52">
            <v>76.893823818591997</v>
          </cell>
          <cell r="BM52">
            <v>76.893823818591997</v>
          </cell>
          <cell r="BN52">
            <v>75.146236913624008</v>
          </cell>
          <cell r="BO52">
            <v>75.146236913624008</v>
          </cell>
          <cell r="BP52">
            <v>75.146236913624008</v>
          </cell>
          <cell r="BQ52">
            <v>75.146236913624008</v>
          </cell>
          <cell r="BR52">
            <v>75.146236913624008</v>
          </cell>
          <cell r="BS52">
            <v>75.146236913624008</v>
          </cell>
          <cell r="BT52">
            <v>75.146236913624008</v>
          </cell>
          <cell r="BU52">
            <v>73.398650008656006</v>
          </cell>
          <cell r="BV52">
            <v>73.398650008656006</v>
          </cell>
          <cell r="BW52">
            <v>73.398650008656006</v>
          </cell>
          <cell r="BX52">
            <v>73.398650008656006</v>
          </cell>
          <cell r="BY52">
            <v>73.398650008656006</v>
          </cell>
          <cell r="BZ52">
            <v>73.398650008656006</v>
          </cell>
          <cell r="CA52">
            <v>73.398650008656006</v>
          </cell>
          <cell r="CB52">
            <v>71.651063103688003</v>
          </cell>
          <cell r="CC52">
            <v>71.651063103688003</v>
          </cell>
          <cell r="CD52">
            <v>71.651063103688003</v>
          </cell>
          <cell r="CE52">
            <v>71.651063103688003</v>
          </cell>
          <cell r="CF52">
            <v>71.651063103688003</v>
          </cell>
          <cell r="CG52">
            <v>71.651063103688003</v>
          </cell>
          <cell r="CH52">
            <v>71.651063103688003</v>
          </cell>
          <cell r="CI52">
            <v>69.903476198720014</v>
          </cell>
          <cell r="CJ52">
            <v>69.903476198720014</v>
          </cell>
          <cell r="CK52">
            <v>69.903476198720014</v>
          </cell>
          <cell r="CL52">
            <v>69.903476198720014</v>
          </cell>
          <cell r="CM52">
            <v>69.903476198720014</v>
          </cell>
          <cell r="CN52">
            <v>69.903476198720014</v>
          </cell>
          <cell r="CO52">
            <v>69.903476198720014</v>
          </cell>
          <cell r="CP52">
            <v>68.155889293752011</v>
          </cell>
          <cell r="CQ52">
            <v>68.155889293752011</v>
          </cell>
          <cell r="CR52">
            <v>68.155889293752011</v>
          </cell>
          <cell r="CS52">
            <v>68.155889293752011</v>
          </cell>
          <cell r="CT52">
            <v>68.155889293752011</v>
          </cell>
          <cell r="CU52">
            <v>68.155889293752011</v>
          </cell>
          <cell r="CV52">
            <v>68.155889293752011</v>
          </cell>
          <cell r="CW52">
            <v>66.408302388784008</v>
          </cell>
          <cell r="CX52">
            <v>66.408302388784008</v>
          </cell>
          <cell r="CY52">
            <v>66.408302388784008</v>
          </cell>
          <cell r="DA52" t="str">
            <v>TO</v>
          </cell>
          <cell r="DB52">
            <v>87.3793452484</v>
          </cell>
          <cell r="DC52">
            <v>174.7586904968</v>
          </cell>
          <cell r="DD52">
            <v>262.1380357452</v>
          </cell>
          <cell r="DE52">
            <v>349.5173809936</v>
          </cell>
          <cell r="DF52">
            <v>436.896726242</v>
          </cell>
          <cell r="DG52">
            <v>524.2760714904</v>
          </cell>
          <cell r="DH52">
            <v>611.6554167388</v>
          </cell>
          <cell r="DI52">
            <v>699.0347619872</v>
          </cell>
          <cell r="DJ52">
            <v>786.4141072356</v>
          </cell>
          <cell r="DK52">
            <v>873.793452484</v>
          </cell>
          <cell r="DL52">
            <v>961.1727977324</v>
          </cell>
          <cell r="DM52">
            <v>1048.5521429808</v>
          </cell>
          <cell r="DN52">
            <v>1135.9314882292001</v>
          </cell>
          <cell r="DO52">
            <v>1223.3108334776002</v>
          </cell>
          <cell r="DP52">
            <v>1310.6901787260003</v>
          </cell>
          <cell r="DQ52">
            <v>1398.0695239744005</v>
          </cell>
          <cell r="DR52">
            <v>1485.4488692228006</v>
          </cell>
          <cell r="DS52">
            <v>1572.8282144712007</v>
          </cell>
          <cell r="DT52">
            <v>1660.2075597196008</v>
          </cell>
          <cell r="DU52">
            <v>1747.5869049680009</v>
          </cell>
          <cell r="DV52">
            <v>1833.2186633114329</v>
          </cell>
          <cell r="DW52">
            <v>1918.8504216548649</v>
          </cell>
          <cell r="DX52">
            <v>2004.4821799982969</v>
          </cell>
          <cell r="DY52">
            <v>2090.113938341729</v>
          </cell>
          <cell r="DZ52">
            <v>2175.745696685161</v>
          </cell>
          <cell r="EA52">
            <v>2261.377455028593</v>
          </cell>
          <cell r="EB52">
            <v>2347.009213372025</v>
          </cell>
          <cell r="EC52">
            <v>2430.8933848104889</v>
          </cell>
          <cell r="ED52">
            <v>2514.7775562489528</v>
          </cell>
          <cell r="EE52">
            <v>2598.6617276874167</v>
          </cell>
          <cell r="EF52">
            <v>2682.5458991258806</v>
          </cell>
          <cell r="EG52">
            <v>2766.4300705643445</v>
          </cell>
          <cell r="EH52">
            <v>2850.3142420028084</v>
          </cell>
          <cell r="EI52">
            <v>2934.1984134412724</v>
          </cell>
          <cell r="EJ52">
            <v>3016.3349979747682</v>
          </cell>
          <cell r="EK52">
            <v>3098.471582508264</v>
          </cell>
          <cell r="EL52">
            <v>3180.6081670417598</v>
          </cell>
          <cell r="EM52">
            <v>3262.7447515752556</v>
          </cell>
          <cell r="EN52">
            <v>3344.8813361087514</v>
          </cell>
          <cell r="EO52">
            <v>3427.0179206422472</v>
          </cell>
          <cell r="EP52">
            <v>3509.154505175743</v>
          </cell>
          <cell r="EQ52">
            <v>3589.5435028042712</v>
          </cell>
          <cell r="ER52">
            <v>3669.9325004327993</v>
          </cell>
          <cell r="ES52">
            <v>3750.3214980613275</v>
          </cell>
          <cell r="ET52">
            <v>3830.7104956898556</v>
          </cell>
          <cell r="EU52">
            <v>3911.0994933183838</v>
          </cell>
          <cell r="EV52">
            <v>3991.488490946912</v>
          </cell>
          <cell r="EW52">
            <v>4071.8774885754401</v>
          </cell>
          <cell r="EX52">
            <v>4150.5188992989997</v>
          </cell>
          <cell r="EY52">
            <v>4229.1603100225593</v>
          </cell>
          <cell r="EZ52">
            <v>4307.8017207461189</v>
          </cell>
          <cell r="FA52">
            <v>4386.4431314696785</v>
          </cell>
          <cell r="FB52">
            <v>4465.0845421932381</v>
          </cell>
          <cell r="FC52">
            <v>4543.7259529167977</v>
          </cell>
          <cell r="FD52">
            <v>4622.3673636403573</v>
          </cell>
          <cell r="FE52">
            <v>4699.2611874589493</v>
          </cell>
          <cell r="FF52">
            <v>4776.1550112775412</v>
          </cell>
          <cell r="FG52">
            <v>4853.0488350961332</v>
          </cell>
          <cell r="FH52">
            <v>4929.9426589147251</v>
          </cell>
          <cell r="FI52">
            <v>5006.8364827333171</v>
          </cell>
          <cell r="FJ52">
            <v>5083.7303065519091</v>
          </cell>
          <cell r="FK52">
            <v>5160.624130370501</v>
          </cell>
          <cell r="FL52">
            <v>5235.7703672841253</v>
          </cell>
          <cell r="FM52">
            <v>5310.9166041977496</v>
          </cell>
          <cell r="FN52">
            <v>5386.0628411113739</v>
          </cell>
          <cell r="FO52">
            <v>5461.2090780249982</v>
          </cell>
          <cell r="FP52">
            <v>5536.3553149386225</v>
          </cell>
          <cell r="FQ52">
            <v>5611.5015518522468</v>
          </cell>
          <cell r="FR52">
            <v>5686.6477887658712</v>
          </cell>
          <cell r="FS52">
            <v>5760.0464387745269</v>
          </cell>
          <cell r="FT52">
            <v>5833.4450887831827</v>
          </cell>
          <cell r="FU52">
            <v>5906.8437387918384</v>
          </cell>
          <cell r="FV52">
            <v>5980.2423888004942</v>
          </cell>
          <cell r="FW52">
            <v>6053.6410388091499</v>
          </cell>
          <cell r="FX52">
            <v>6127.0396888178057</v>
          </cell>
          <cell r="FY52">
            <v>6200.4383388264614</v>
          </cell>
          <cell r="FZ52">
            <v>6272.0894019301495</v>
          </cell>
          <cell r="GA52">
            <v>6343.7404650338376</v>
          </cell>
          <cell r="GB52">
            <v>6415.3915281375257</v>
          </cell>
          <cell r="GC52">
            <v>6487.0425912412138</v>
          </cell>
          <cell r="GD52">
            <v>6558.6936543449019</v>
          </cell>
          <cell r="GE52">
            <v>6630.34471744859</v>
          </cell>
          <cell r="GF52">
            <v>6701.9957805522781</v>
          </cell>
          <cell r="GG52">
            <v>6771.8992567509986</v>
          </cell>
          <cell r="GH52">
            <v>6841.802732949719</v>
          </cell>
          <cell r="GI52">
            <v>6911.7062091484395</v>
          </cell>
          <cell r="GJ52">
            <v>6981.6096853471599</v>
          </cell>
          <cell r="GK52">
            <v>7051.5131615458804</v>
          </cell>
          <cell r="GL52">
            <v>7121.4166377446008</v>
          </cell>
          <cell r="GM52">
            <v>7191.3201139433213</v>
          </cell>
          <cell r="GN52">
            <v>7259.4760032370732</v>
          </cell>
          <cell r="GO52">
            <v>7327.6318925308251</v>
          </cell>
          <cell r="GP52">
            <v>7395.787781824577</v>
          </cell>
          <cell r="GQ52">
            <v>7463.9436711183289</v>
          </cell>
          <cell r="GR52">
            <v>7532.0995604120808</v>
          </cell>
          <cell r="GS52">
            <v>7600.2554497058327</v>
          </cell>
          <cell r="GT52">
            <v>7668.4113389995846</v>
          </cell>
          <cell r="GU52">
            <v>7734.8196413883688</v>
          </cell>
          <cell r="GV52">
            <v>7801.2279437771531</v>
          </cell>
          <cell r="GW52">
            <v>7867.6362461659373</v>
          </cell>
        </row>
        <row r="53">
          <cell r="B53" t="str">
            <v>TP</v>
          </cell>
          <cell r="C53">
            <v>1.0900000000000001</v>
          </cell>
          <cell r="D53">
            <v>61.447410529519999</v>
          </cell>
          <cell r="E53">
            <v>61.447410529519999</v>
          </cell>
          <cell r="F53">
            <v>61.447410529519999</v>
          </cell>
          <cell r="G53">
            <v>61.447410529519999</v>
          </cell>
          <cell r="H53">
            <v>61.447410529519999</v>
          </cell>
          <cell r="I53">
            <v>61.447410529519999</v>
          </cell>
          <cell r="J53">
            <v>61.447410529519999</v>
          </cell>
          <cell r="K53">
            <v>61.447410529519999</v>
          </cell>
          <cell r="L53">
            <v>61.447410529519999</v>
          </cell>
          <cell r="M53">
            <v>61.447410529519999</v>
          </cell>
          <cell r="N53">
            <v>61.447410529519999</v>
          </cell>
          <cell r="O53">
            <v>61.447410529519999</v>
          </cell>
          <cell r="P53">
            <v>61.447410529519999</v>
          </cell>
          <cell r="Q53">
            <v>61.447410529519999</v>
          </cell>
          <cell r="R53">
            <v>61.447410529519999</v>
          </cell>
          <cell r="S53">
            <v>61.447410529519999</v>
          </cell>
          <cell r="T53">
            <v>61.447410529519999</v>
          </cell>
          <cell r="U53">
            <v>61.447410529519999</v>
          </cell>
          <cell r="V53">
            <v>61.447410529519999</v>
          </cell>
          <cell r="W53">
            <v>61.447410529519999</v>
          </cell>
          <cell r="X53">
            <v>60.218462318929603</v>
          </cell>
          <cell r="Y53">
            <v>60.218462318929603</v>
          </cell>
          <cell r="Z53">
            <v>60.218462318929603</v>
          </cell>
          <cell r="AA53">
            <v>60.218462318929603</v>
          </cell>
          <cell r="AB53">
            <v>60.218462318929603</v>
          </cell>
          <cell r="AC53">
            <v>60.218462318929603</v>
          </cell>
          <cell r="AD53">
            <v>60.218462318929603</v>
          </cell>
          <cell r="AE53">
            <v>58.989514108339208</v>
          </cell>
          <cell r="AF53">
            <v>58.989514108339208</v>
          </cell>
          <cell r="AG53">
            <v>58.989514108339208</v>
          </cell>
          <cell r="AH53">
            <v>58.989514108339208</v>
          </cell>
          <cell r="AI53">
            <v>58.989514108339208</v>
          </cell>
          <cell r="AJ53">
            <v>58.989514108339208</v>
          </cell>
          <cell r="AK53">
            <v>58.989514108339208</v>
          </cell>
          <cell r="AL53">
            <v>57.760565897748805</v>
          </cell>
          <cell r="AM53">
            <v>57.760565897748805</v>
          </cell>
          <cell r="AN53">
            <v>57.760565897748805</v>
          </cell>
          <cell r="AO53">
            <v>57.760565897748805</v>
          </cell>
          <cell r="AP53">
            <v>57.760565897748805</v>
          </cell>
          <cell r="AQ53">
            <v>57.760565897748805</v>
          </cell>
          <cell r="AR53">
            <v>57.760565897748805</v>
          </cell>
          <cell r="AS53">
            <v>56.531617687158416</v>
          </cell>
          <cell r="AT53">
            <v>56.531617687158416</v>
          </cell>
          <cell r="AU53">
            <v>56.531617687158416</v>
          </cell>
          <cell r="AV53">
            <v>56.531617687158416</v>
          </cell>
          <cell r="AW53">
            <v>56.531617687158416</v>
          </cell>
          <cell r="AX53">
            <v>56.531617687158416</v>
          </cell>
          <cell r="AY53">
            <v>56.531617687158416</v>
          </cell>
          <cell r="AZ53">
            <v>55.302669476568006</v>
          </cell>
          <cell r="BA53">
            <v>55.302669476568006</v>
          </cell>
          <cell r="BB53">
            <v>55.302669476568006</v>
          </cell>
          <cell r="BC53">
            <v>55.302669476568006</v>
          </cell>
          <cell r="BD53">
            <v>55.302669476568006</v>
          </cell>
          <cell r="BE53">
            <v>55.302669476568006</v>
          </cell>
          <cell r="BF53">
            <v>55.302669476568006</v>
          </cell>
          <cell r="BG53">
            <v>54.073721265977611</v>
          </cell>
          <cell r="BH53">
            <v>54.073721265977611</v>
          </cell>
          <cell r="BI53">
            <v>54.073721265977611</v>
          </cell>
          <cell r="BJ53">
            <v>54.073721265977611</v>
          </cell>
          <cell r="BK53">
            <v>54.073721265977611</v>
          </cell>
          <cell r="BL53">
            <v>54.073721265977611</v>
          </cell>
          <cell r="BM53">
            <v>54.073721265977611</v>
          </cell>
          <cell r="BN53">
            <v>52.844773055387208</v>
          </cell>
          <cell r="BO53">
            <v>52.844773055387208</v>
          </cell>
          <cell r="BP53">
            <v>52.844773055387208</v>
          </cell>
          <cell r="BQ53">
            <v>52.844773055387208</v>
          </cell>
          <cell r="BR53">
            <v>52.844773055387208</v>
          </cell>
          <cell r="BS53">
            <v>52.844773055387208</v>
          </cell>
          <cell r="BT53">
            <v>52.844773055387208</v>
          </cell>
          <cell r="BU53">
            <v>51.615824844796805</v>
          </cell>
          <cell r="BV53">
            <v>51.615824844796805</v>
          </cell>
          <cell r="BW53">
            <v>51.615824844796805</v>
          </cell>
          <cell r="BX53">
            <v>51.615824844796805</v>
          </cell>
          <cell r="BY53">
            <v>51.615824844796805</v>
          </cell>
          <cell r="BZ53">
            <v>51.615824844796805</v>
          </cell>
          <cell r="CA53">
            <v>51.615824844796805</v>
          </cell>
          <cell r="CB53">
            <v>50.386876634206402</v>
          </cell>
          <cell r="CC53">
            <v>50.386876634206402</v>
          </cell>
          <cell r="CD53">
            <v>50.386876634206402</v>
          </cell>
          <cell r="CE53">
            <v>50.386876634206402</v>
          </cell>
          <cell r="CF53">
            <v>50.386876634206402</v>
          </cell>
          <cell r="CG53">
            <v>50.386876634206402</v>
          </cell>
          <cell r="CH53">
            <v>50.386876634206402</v>
          </cell>
          <cell r="CI53">
            <v>49.157928423616013</v>
          </cell>
          <cell r="CJ53">
            <v>49.157928423616013</v>
          </cell>
          <cell r="CK53">
            <v>49.157928423616013</v>
          </cell>
          <cell r="CL53">
            <v>49.157928423616013</v>
          </cell>
          <cell r="CM53">
            <v>49.157928423616013</v>
          </cell>
          <cell r="CN53">
            <v>49.157928423616013</v>
          </cell>
          <cell r="CO53">
            <v>49.157928423616013</v>
          </cell>
          <cell r="CP53">
            <v>47.928980213025611</v>
          </cell>
          <cell r="CQ53">
            <v>47.928980213025611</v>
          </cell>
          <cell r="CR53">
            <v>47.928980213025611</v>
          </cell>
          <cell r="CS53">
            <v>47.928980213025611</v>
          </cell>
          <cell r="CT53">
            <v>47.928980213025611</v>
          </cell>
          <cell r="CU53">
            <v>47.928980213025611</v>
          </cell>
          <cell r="CV53">
            <v>47.928980213025611</v>
          </cell>
          <cell r="CW53">
            <v>46.700032002435208</v>
          </cell>
          <cell r="CX53">
            <v>46.700032002435208</v>
          </cell>
          <cell r="CY53">
            <v>46.700032002435208</v>
          </cell>
          <cell r="DA53" t="str">
            <v>TP</v>
          </cell>
          <cell r="DB53">
            <v>61.447410529519999</v>
          </cell>
          <cell r="DC53">
            <v>122.89482105904</v>
          </cell>
          <cell r="DD53">
            <v>184.34223158856</v>
          </cell>
          <cell r="DE53">
            <v>245.78964211808</v>
          </cell>
          <cell r="DF53">
            <v>307.23705264759997</v>
          </cell>
          <cell r="DG53">
            <v>368.68446317711994</v>
          </cell>
          <cell r="DH53">
            <v>430.13187370663991</v>
          </cell>
          <cell r="DI53">
            <v>491.57928423615988</v>
          </cell>
          <cell r="DJ53">
            <v>553.02669476567985</v>
          </cell>
          <cell r="DK53">
            <v>614.47410529519982</v>
          </cell>
          <cell r="DL53">
            <v>675.92151582471979</v>
          </cell>
          <cell r="DM53">
            <v>737.36892635423976</v>
          </cell>
          <cell r="DN53">
            <v>798.81633688375973</v>
          </cell>
          <cell r="DO53">
            <v>860.2637474132797</v>
          </cell>
          <cell r="DP53">
            <v>921.71115794279967</v>
          </cell>
          <cell r="DQ53">
            <v>983.15856847231964</v>
          </cell>
          <cell r="DR53">
            <v>1044.6059790018396</v>
          </cell>
          <cell r="DS53">
            <v>1106.0533895313597</v>
          </cell>
          <cell r="DT53">
            <v>1167.5008000608798</v>
          </cell>
          <cell r="DU53">
            <v>1228.9482105903999</v>
          </cell>
          <cell r="DV53">
            <v>1289.1666729093295</v>
          </cell>
          <cell r="DW53">
            <v>1349.3851352282591</v>
          </cell>
          <cell r="DX53">
            <v>1409.6035975471887</v>
          </cell>
          <cell r="DY53">
            <v>1469.8220598661183</v>
          </cell>
          <cell r="DZ53">
            <v>1530.0405221850478</v>
          </cell>
          <cell r="EA53">
            <v>1590.2589845039774</v>
          </cell>
          <cell r="EB53">
            <v>1650.477446822907</v>
          </cell>
          <cell r="EC53">
            <v>1709.4669609312461</v>
          </cell>
          <cell r="ED53">
            <v>1768.4564750395853</v>
          </cell>
          <cell r="EE53">
            <v>1827.4459891479244</v>
          </cell>
          <cell r="EF53">
            <v>1886.4355032562635</v>
          </cell>
          <cell r="EG53">
            <v>1945.4250173646026</v>
          </cell>
          <cell r="EH53">
            <v>2004.4145314729417</v>
          </cell>
          <cell r="EI53">
            <v>2063.404045581281</v>
          </cell>
          <cell r="EJ53">
            <v>2121.1646114790296</v>
          </cell>
          <cell r="EK53">
            <v>2178.9251773767783</v>
          </cell>
          <cell r="EL53">
            <v>2236.6857432745269</v>
          </cell>
          <cell r="EM53">
            <v>2294.4463091722755</v>
          </cell>
          <cell r="EN53">
            <v>2352.2068750700241</v>
          </cell>
          <cell r="EO53">
            <v>2409.9674409677727</v>
          </cell>
          <cell r="EP53">
            <v>2467.7280068655214</v>
          </cell>
          <cell r="EQ53">
            <v>2524.2596245526797</v>
          </cell>
          <cell r="ER53">
            <v>2580.7912422398381</v>
          </cell>
          <cell r="ES53">
            <v>2637.3228599269964</v>
          </cell>
          <cell r="ET53">
            <v>2693.8544776141548</v>
          </cell>
          <cell r="EU53">
            <v>2750.3860953013132</v>
          </cell>
          <cell r="EV53">
            <v>2806.9177129884715</v>
          </cell>
          <cell r="EW53">
            <v>2863.4493306756299</v>
          </cell>
          <cell r="EX53">
            <v>2918.752000152198</v>
          </cell>
          <cell r="EY53">
            <v>2974.0546696287661</v>
          </cell>
          <cell r="EZ53">
            <v>3029.3573391053342</v>
          </cell>
          <cell r="FA53">
            <v>3084.6600085819023</v>
          </cell>
          <cell r="FB53">
            <v>3139.9626780584704</v>
          </cell>
          <cell r="FC53">
            <v>3195.2653475350385</v>
          </cell>
          <cell r="FD53">
            <v>3250.5680170116066</v>
          </cell>
          <cell r="FE53">
            <v>3304.6417382775844</v>
          </cell>
          <cell r="FF53">
            <v>3358.7154595435622</v>
          </cell>
          <cell r="FG53">
            <v>3412.7891808095401</v>
          </cell>
          <cell r="FH53">
            <v>3466.8629020755179</v>
          </cell>
          <cell r="FI53">
            <v>3520.9366233414958</v>
          </cell>
          <cell r="FJ53">
            <v>3575.0103446074736</v>
          </cell>
          <cell r="FK53">
            <v>3629.0840658734514</v>
          </cell>
          <cell r="FL53">
            <v>3681.9288389288386</v>
          </cell>
          <cell r="FM53">
            <v>3734.7736119842257</v>
          </cell>
          <cell r="FN53">
            <v>3787.6183850396128</v>
          </cell>
          <cell r="FO53">
            <v>3840.4631580949999</v>
          </cell>
          <cell r="FP53">
            <v>3893.307931150387</v>
          </cell>
          <cell r="FQ53">
            <v>3946.1527042057742</v>
          </cell>
          <cell r="FR53">
            <v>3998.9974772611613</v>
          </cell>
          <cell r="FS53">
            <v>4050.6133021059582</v>
          </cell>
          <cell r="FT53">
            <v>4102.229126950755</v>
          </cell>
          <cell r="FU53">
            <v>4153.8449517955514</v>
          </cell>
          <cell r="FV53">
            <v>4205.4607766403478</v>
          </cell>
          <cell r="FW53">
            <v>4257.0766014851442</v>
          </cell>
          <cell r="FX53">
            <v>4308.6924263299406</v>
          </cell>
          <cell r="FY53">
            <v>4360.3082511747371</v>
          </cell>
          <cell r="FZ53">
            <v>4410.6951278089437</v>
          </cell>
          <cell r="GA53">
            <v>4461.0820044431503</v>
          </cell>
          <cell r="GB53">
            <v>4511.4688810773569</v>
          </cell>
          <cell r="GC53">
            <v>4561.8557577115635</v>
          </cell>
          <cell r="GD53">
            <v>4612.2426343457701</v>
          </cell>
          <cell r="GE53">
            <v>4662.6295109799767</v>
          </cell>
          <cell r="GF53">
            <v>4713.0163876141833</v>
          </cell>
          <cell r="GG53">
            <v>4762.1743160377991</v>
          </cell>
          <cell r="GH53">
            <v>4811.332244461415</v>
          </cell>
          <cell r="GI53">
            <v>4860.4901728850309</v>
          </cell>
          <cell r="GJ53">
            <v>4909.6481013086468</v>
          </cell>
          <cell r="GK53">
            <v>4958.8060297322627</v>
          </cell>
          <cell r="GL53">
            <v>5007.9639581558786</v>
          </cell>
          <cell r="GM53">
            <v>5057.1218865794945</v>
          </cell>
          <cell r="GN53">
            <v>5105.0508667925196</v>
          </cell>
          <cell r="GO53">
            <v>5152.9798470055448</v>
          </cell>
          <cell r="GP53">
            <v>5200.90882721857</v>
          </cell>
          <cell r="GQ53">
            <v>5248.8378074315951</v>
          </cell>
          <cell r="GR53">
            <v>5296.7667876446203</v>
          </cell>
          <cell r="GS53">
            <v>5344.6957678576455</v>
          </cell>
          <cell r="GT53">
            <v>5392.6247480706706</v>
          </cell>
          <cell r="GU53">
            <v>5439.324780073106</v>
          </cell>
          <cell r="GV53">
            <v>5486.0248120755414</v>
          </cell>
          <cell r="GW53">
            <v>5532.7248440779767</v>
          </cell>
        </row>
        <row r="56">
          <cell r="B56" t="str">
            <v>Group</v>
          </cell>
          <cell r="C56" t="str">
            <v>CMI</v>
          </cell>
          <cell r="D56">
            <v>1</v>
          </cell>
          <cell r="E56">
            <v>2</v>
          </cell>
          <cell r="F56">
            <v>3</v>
          </cell>
          <cell r="G56">
            <v>4</v>
          </cell>
          <cell r="H56">
            <v>5</v>
          </cell>
          <cell r="I56">
            <v>6</v>
          </cell>
          <cell r="J56">
            <v>7</v>
          </cell>
          <cell r="K56">
            <v>8</v>
          </cell>
          <cell r="L56">
            <v>9</v>
          </cell>
          <cell r="M56">
            <v>10</v>
          </cell>
          <cell r="N56">
            <v>11</v>
          </cell>
          <cell r="O56">
            <v>12</v>
          </cell>
          <cell r="P56">
            <v>13</v>
          </cell>
          <cell r="Q56">
            <v>14</v>
          </cell>
          <cell r="R56">
            <v>15</v>
          </cell>
          <cell r="S56">
            <v>16</v>
          </cell>
          <cell r="T56">
            <v>17</v>
          </cell>
          <cell r="U56">
            <v>18</v>
          </cell>
          <cell r="V56">
            <v>19</v>
          </cell>
          <cell r="W56">
            <v>20</v>
          </cell>
          <cell r="X56">
            <v>21</v>
          </cell>
          <cell r="Y56">
            <v>22</v>
          </cell>
          <cell r="Z56">
            <v>23</v>
          </cell>
          <cell r="AA56">
            <v>24</v>
          </cell>
          <cell r="AB56">
            <v>25</v>
          </cell>
          <cell r="AC56">
            <v>26</v>
          </cell>
          <cell r="AD56">
            <v>27</v>
          </cell>
          <cell r="AE56">
            <v>28</v>
          </cell>
          <cell r="AF56">
            <v>29</v>
          </cell>
          <cell r="AG56">
            <v>30</v>
          </cell>
          <cell r="AH56">
            <v>31</v>
          </cell>
          <cell r="AI56">
            <v>32</v>
          </cell>
          <cell r="AJ56">
            <v>33</v>
          </cell>
          <cell r="AK56">
            <v>34</v>
          </cell>
          <cell r="AL56">
            <v>35</v>
          </cell>
          <cell r="AM56">
            <v>36</v>
          </cell>
          <cell r="AN56">
            <v>37</v>
          </cell>
          <cell r="AO56">
            <v>38</v>
          </cell>
          <cell r="AP56">
            <v>39</v>
          </cell>
          <cell r="AQ56">
            <v>40</v>
          </cell>
          <cell r="AR56">
            <v>41</v>
          </cell>
          <cell r="AS56">
            <v>42</v>
          </cell>
          <cell r="AT56">
            <v>43</v>
          </cell>
          <cell r="AU56">
            <v>44</v>
          </cell>
          <cell r="AV56">
            <v>45</v>
          </cell>
          <cell r="AW56">
            <v>46</v>
          </cell>
          <cell r="AX56">
            <v>47</v>
          </cell>
          <cell r="AY56">
            <v>48</v>
          </cell>
          <cell r="AZ56">
            <v>49</v>
          </cell>
          <cell r="BA56">
            <v>50</v>
          </cell>
          <cell r="BB56">
            <v>51</v>
          </cell>
          <cell r="BC56">
            <v>52</v>
          </cell>
          <cell r="BD56">
            <v>53</v>
          </cell>
          <cell r="BE56">
            <v>54</v>
          </cell>
          <cell r="BF56">
            <v>55</v>
          </cell>
          <cell r="BG56">
            <v>56</v>
          </cell>
          <cell r="BH56">
            <v>57</v>
          </cell>
          <cell r="BI56">
            <v>58</v>
          </cell>
          <cell r="BJ56">
            <v>59</v>
          </cell>
          <cell r="BK56">
            <v>60</v>
          </cell>
          <cell r="BL56">
            <v>61</v>
          </cell>
          <cell r="BM56">
            <v>62</v>
          </cell>
          <cell r="BN56">
            <v>63</v>
          </cell>
          <cell r="BO56">
            <v>64</v>
          </cell>
          <cell r="BP56">
            <v>65</v>
          </cell>
          <cell r="BQ56">
            <v>66</v>
          </cell>
          <cell r="BR56">
            <v>67</v>
          </cell>
          <cell r="BS56">
            <v>68</v>
          </cell>
          <cell r="BT56">
            <v>69</v>
          </cell>
          <cell r="BU56">
            <v>70</v>
          </cell>
          <cell r="BV56">
            <v>71</v>
          </cell>
          <cell r="BW56">
            <v>72</v>
          </cell>
          <cell r="BX56">
            <v>73</v>
          </cell>
          <cell r="BY56">
            <v>74</v>
          </cell>
          <cell r="BZ56">
            <v>75</v>
          </cell>
          <cell r="CA56">
            <v>76</v>
          </cell>
          <cell r="CB56">
            <v>77</v>
          </cell>
          <cell r="CC56">
            <v>78</v>
          </cell>
          <cell r="CD56">
            <v>79</v>
          </cell>
          <cell r="CE56">
            <v>80</v>
          </cell>
          <cell r="CF56">
            <v>81</v>
          </cell>
          <cell r="CG56">
            <v>82</v>
          </cell>
          <cell r="CH56">
            <v>83</v>
          </cell>
          <cell r="CI56">
            <v>84</v>
          </cell>
          <cell r="CJ56">
            <v>85</v>
          </cell>
          <cell r="CK56">
            <v>86</v>
          </cell>
          <cell r="CL56">
            <v>87</v>
          </cell>
          <cell r="CM56">
            <v>88</v>
          </cell>
          <cell r="CN56">
            <v>89</v>
          </cell>
          <cell r="CO56">
            <v>90</v>
          </cell>
          <cell r="CP56">
            <v>91</v>
          </cell>
          <cell r="CQ56">
            <v>92</v>
          </cell>
          <cell r="CR56">
            <v>93</v>
          </cell>
          <cell r="CS56">
            <v>94</v>
          </cell>
          <cell r="CT56">
            <v>95</v>
          </cell>
          <cell r="CU56">
            <v>96</v>
          </cell>
          <cell r="CV56">
            <v>97</v>
          </cell>
          <cell r="CW56">
            <v>98</v>
          </cell>
          <cell r="CX56">
            <v>99</v>
          </cell>
          <cell r="CY56">
            <v>100</v>
          </cell>
          <cell r="DA56" t="str">
            <v>Group</v>
          </cell>
          <cell r="DB56">
            <v>1</v>
          </cell>
          <cell r="DC56">
            <v>2</v>
          </cell>
          <cell r="DD56">
            <v>3</v>
          </cell>
          <cell r="DE56">
            <v>4</v>
          </cell>
          <cell r="DF56">
            <v>5</v>
          </cell>
          <cell r="DG56">
            <v>6</v>
          </cell>
          <cell r="DH56">
            <v>7</v>
          </cell>
          <cell r="DI56">
            <v>8</v>
          </cell>
          <cell r="DJ56">
            <v>9</v>
          </cell>
          <cell r="DK56">
            <v>10</v>
          </cell>
          <cell r="DL56">
            <v>11</v>
          </cell>
          <cell r="DM56">
            <v>12</v>
          </cell>
          <cell r="DN56">
            <v>13</v>
          </cell>
          <cell r="DO56">
            <v>14</v>
          </cell>
          <cell r="DP56">
            <v>15</v>
          </cell>
          <cell r="DQ56">
            <v>16</v>
          </cell>
          <cell r="DR56">
            <v>17</v>
          </cell>
          <cell r="DS56">
            <v>18</v>
          </cell>
          <cell r="DT56">
            <v>19</v>
          </cell>
          <cell r="DU56">
            <v>20</v>
          </cell>
          <cell r="DV56">
            <v>21</v>
          </cell>
          <cell r="DW56">
            <v>22</v>
          </cell>
          <cell r="DX56">
            <v>23</v>
          </cell>
          <cell r="DY56">
            <v>24</v>
          </cell>
          <cell r="DZ56">
            <v>25</v>
          </cell>
          <cell r="EA56">
            <v>26</v>
          </cell>
          <cell r="EB56">
            <v>27</v>
          </cell>
          <cell r="EC56">
            <v>28</v>
          </cell>
          <cell r="ED56">
            <v>29</v>
          </cell>
          <cell r="EE56">
            <v>30</v>
          </cell>
          <cell r="EF56">
            <v>31</v>
          </cell>
          <cell r="EG56">
            <v>32</v>
          </cell>
          <cell r="EH56">
            <v>33</v>
          </cell>
          <cell r="EI56">
            <v>34</v>
          </cell>
          <cell r="EJ56">
            <v>35</v>
          </cell>
          <cell r="EK56">
            <v>36</v>
          </cell>
          <cell r="EL56">
            <v>37</v>
          </cell>
          <cell r="EM56">
            <v>38</v>
          </cell>
          <cell r="EN56">
            <v>39</v>
          </cell>
          <cell r="EO56">
            <v>40</v>
          </cell>
          <cell r="EP56">
            <v>41</v>
          </cell>
          <cell r="EQ56">
            <v>42</v>
          </cell>
          <cell r="ER56">
            <v>43</v>
          </cell>
          <cell r="ES56">
            <v>44</v>
          </cell>
          <cell r="ET56">
            <v>45</v>
          </cell>
          <cell r="EU56">
            <v>46</v>
          </cell>
          <cell r="EV56">
            <v>47</v>
          </cell>
          <cell r="EW56">
            <v>48</v>
          </cell>
          <cell r="EX56">
            <v>49</v>
          </cell>
          <cell r="EY56">
            <v>50</v>
          </cell>
          <cell r="EZ56">
            <v>51</v>
          </cell>
          <cell r="FA56">
            <v>52</v>
          </cell>
          <cell r="FB56">
            <v>53</v>
          </cell>
          <cell r="FC56">
            <v>54</v>
          </cell>
          <cell r="FD56">
            <v>55</v>
          </cell>
          <cell r="FE56">
            <v>56</v>
          </cell>
          <cell r="FF56">
            <v>57</v>
          </cell>
          <cell r="FG56">
            <v>58</v>
          </cell>
          <cell r="FH56">
            <v>59</v>
          </cell>
          <cell r="FI56">
            <v>60</v>
          </cell>
          <cell r="FJ56">
            <v>61</v>
          </cell>
          <cell r="FK56">
            <v>62</v>
          </cell>
          <cell r="FL56">
            <v>63</v>
          </cell>
          <cell r="FM56">
            <v>64</v>
          </cell>
          <cell r="FN56">
            <v>65</v>
          </cell>
          <cell r="FO56">
            <v>66</v>
          </cell>
          <cell r="FP56">
            <v>67</v>
          </cell>
          <cell r="FQ56">
            <v>68</v>
          </cell>
          <cell r="FR56">
            <v>69</v>
          </cell>
          <cell r="FS56">
            <v>70</v>
          </cell>
          <cell r="FT56">
            <v>71</v>
          </cell>
          <cell r="FU56">
            <v>72</v>
          </cell>
          <cell r="FV56">
            <v>73</v>
          </cell>
          <cell r="FW56">
            <v>74</v>
          </cell>
          <cell r="FX56">
            <v>75</v>
          </cell>
          <cell r="FY56">
            <v>76</v>
          </cell>
          <cell r="FZ56">
            <v>77</v>
          </cell>
          <cell r="GA56">
            <v>78</v>
          </cell>
          <cell r="GB56">
            <v>79</v>
          </cell>
          <cell r="GC56">
            <v>80</v>
          </cell>
          <cell r="GD56">
            <v>81</v>
          </cell>
          <cell r="GE56">
            <v>82</v>
          </cell>
          <cell r="GF56">
            <v>83</v>
          </cell>
          <cell r="GG56">
            <v>84</v>
          </cell>
          <cell r="GH56">
            <v>85</v>
          </cell>
          <cell r="GI56">
            <v>86</v>
          </cell>
          <cell r="GJ56">
            <v>87</v>
          </cell>
          <cell r="GK56">
            <v>88</v>
          </cell>
          <cell r="GL56">
            <v>89</v>
          </cell>
          <cell r="GM56">
            <v>90</v>
          </cell>
          <cell r="GN56">
            <v>91</v>
          </cell>
          <cell r="GO56">
            <v>92</v>
          </cell>
          <cell r="GP56">
            <v>93</v>
          </cell>
          <cell r="GQ56">
            <v>94</v>
          </cell>
          <cell r="GR56">
            <v>95</v>
          </cell>
          <cell r="GS56">
            <v>96</v>
          </cell>
          <cell r="GT56">
            <v>97</v>
          </cell>
          <cell r="GU56">
            <v>98</v>
          </cell>
          <cell r="GV56">
            <v>99</v>
          </cell>
          <cell r="GW56">
            <v>100</v>
          </cell>
        </row>
        <row r="57">
          <cell r="B57" t="str">
            <v>SA</v>
          </cell>
          <cell r="C57">
            <v>0.68</v>
          </cell>
          <cell r="D57">
            <v>15.372720402239999</v>
          </cell>
          <cell r="E57">
            <v>15.372720402239999</v>
          </cell>
          <cell r="F57">
            <v>15.372720402239999</v>
          </cell>
          <cell r="G57">
            <v>15.372720402239999</v>
          </cell>
          <cell r="H57">
            <v>15.372720402239999</v>
          </cell>
          <cell r="I57">
            <v>15.372720402239999</v>
          </cell>
          <cell r="J57">
            <v>15.372720402239999</v>
          </cell>
          <cell r="K57">
            <v>15.372720402239999</v>
          </cell>
          <cell r="L57">
            <v>15.372720402239999</v>
          </cell>
          <cell r="M57">
            <v>15.372720402239999</v>
          </cell>
          <cell r="N57">
            <v>15.372720402239999</v>
          </cell>
          <cell r="O57">
            <v>15.372720402239999</v>
          </cell>
          <cell r="P57">
            <v>15.372720402239999</v>
          </cell>
          <cell r="Q57">
            <v>15.372720402239999</v>
          </cell>
          <cell r="R57">
            <v>15.372720402239999</v>
          </cell>
          <cell r="S57">
            <v>15.372720402239999</v>
          </cell>
          <cell r="T57">
            <v>15.372720402239999</v>
          </cell>
          <cell r="U57">
            <v>15.372720402239999</v>
          </cell>
          <cell r="V57">
            <v>15.372720402239999</v>
          </cell>
          <cell r="W57">
            <v>15.372720402239999</v>
          </cell>
          <cell r="X57">
            <v>15.372720402239999</v>
          </cell>
          <cell r="Y57">
            <v>15.372720402239999</v>
          </cell>
          <cell r="Z57">
            <v>15.372720402239999</v>
          </cell>
          <cell r="AA57">
            <v>15.372720402239999</v>
          </cell>
          <cell r="AB57">
            <v>15.372720402239999</v>
          </cell>
          <cell r="AC57">
            <v>15.372720402239999</v>
          </cell>
          <cell r="AD57">
            <v>15.372720402239999</v>
          </cell>
          <cell r="AE57">
            <v>15.372720402239999</v>
          </cell>
          <cell r="AF57">
            <v>15.372720402239999</v>
          </cell>
          <cell r="AG57">
            <v>15.372720402239999</v>
          </cell>
          <cell r="AH57">
            <v>15.372720402239999</v>
          </cell>
          <cell r="AI57">
            <v>15.372720402239999</v>
          </cell>
          <cell r="AJ57">
            <v>15.372720402239999</v>
          </cell>
          <cell r="AK57">
            <v>15.372720402239999</v>
          </cell>
          <cell r="AL57">
            <v>15.372720402239999</v>
          </cell>
          <cell r="AM57">
            <v>15.372720402239999</v>
          </cell>
          <cell r="AN57">
            <v>15.372720402239999</v>
          </cell>
          <cell r="AO57">
            <v>15.372720402239999</v>
          </cell>
          <cell r="AP57">
            <v>15.372720402239999</v>
          </cell>
          <cell r="AQ57">
            <v>15.372720402239999</v>
          </cell>
          <cell r="AR57">
            <v>15.372720402239999</v>
          </cell>
          <cell r="AS57">
            <v>15.372720402239999</v>
          </cell>
          <cell r="AT57">
            <v>15.372720402239999</v>
          </cell>
          <cell r="AU57">
            <v>15.372720402239999</v>
          </cell>
          <cell r="AV57">
            <v>15.372720402239999</v>
          </cell>
          <cell r="AW57">
            <v>15.372720402239999</v>
          </cell>
          <cell r="AX57">
            <v>15.372720402239999</v>
          </cell>
          <cell r="AY57">
            <v>15.372720402239999</v>
          </cell>
          <cell r="AZ57">
            <v>15.372720402239999</v>
          </cell>
          <cell r="BA57">
            <v>15.372720402239999</v>
          </cell>
          <cell r="BB57">
            <v>15.372720402239999</v>
          </cell>
          <cell r="BC57">
            <v>15.372720402239999</v>
          </cell>
          <cell r="BD57">
            <v>15.372720402239999</v>
          </cell>
          <cell r="BE57">
            <v>15.372720402239999</v>
          </cell>
          <cell r="BF57">
            <v>15.372720402239999</v>
          </cell>
          <cell r="BG57">
            <v>15.372720402239999</v>
          </cell>
          <cell r="BH57">
            <v>15.372720402239999</v>
          </cell>
          <cell r="BI57">
            <v>15.372720402239999</v>
          </cell>
          <cell r="BJ57">
            <v>15.372720402239999</v>
          </cell>
          <cell r="BK57">
            <v>15.372720402239999</v>
          </cell>
          <cell r="BL57">
            <v>15.372720402239999</v>
          </cell>
          <cell r="BM57">
            <v>15.372720402239999</v>
          </cell>
          <cell r="BN57">
            <v>15.372720402239999</v>
          </cell>
          <cell r="BO57">
            <v>15.372720402239999</v>
          </cell>
          <cell r="BP57">
            <v>15.372720402239999</v>
          </cell>
          <cell r="BQ57">
            <v>15.372720402239999</v>
          </cell>
          <cell r="BR57">
            <v>15.372720402239999</v>
          </cell>
          <cell r="BS57">
            <v>15.372720402239999</v>
          </cell>
          <cell r="BT57">
            <v>15.372720402239999</v>
          </cell>
          <cell r="BU57">
            <v>15.372720402239999</v>
          </cell>
          <cell r="BV57">
            <v>15.372720402239999</v>
          </cell>
          <cell r="BW57">
            <v>15.372720402239999</v>
          </cell>
          <cell r="BX57">
            <v>15.372720402239999</v>
          </cell>
          <cell r="BY57">
            <v>15.372720402239999</v>
          </cell>
          <cell r="BZ57">
            <v>15.372720402239999</v>
          </cell>
          <cell r="CA57">
            <v>15.372720402239999</v>
          </cell>
          <cell r="CB57">
            <v>15.372720402239999</v>
          </cell>
          <cell r="CC57">
            <v>15.372720402239999</v>
          </cell>
          <cell r="CD57">
            <v>15.372720402239999</v>
          </cell>
          <cell r="CE57">
            <v>15.372720402239999</v>
          </cell>
          <cell r="CF57">
            <v>15.372720402239999</v>
          </cell>
          <cell r="CG57">
            <v>15.372720402239999</v>
          </cell>
          <cell r="CH57">
            <v>15.372720402239999</v>
          </cell>
          <cell r="CI57">
            <v>15.372720402239999</v>
          </cell>
          <cell r="CJ57">
            <v>15.372720402239999</v>
          </cell>
          <cell r="CK57">
            <v>15.372720402239999</v>
          </cell>
          <cell r="CL57">
            <v>15.372720402239999</v>
          </cell>
          <cell r="CM57">
            <v>15.372720402239999</v>
          </cell>
          <cell r="CN57">
            <v>15.372720402239999</v>
          </cell>
          <cell r="CO57">
            <v>15.372720402239999</v>
          </cell>
          <cell r="CP57">
            <v>15.372720402239999</v>
          </cell>
          <cell r="CQ57">
            <v>15.372720402239999</v>
          </cell>
          <cell r="CR57">
            <v>15.372720402239999</v>
          </cell>
          <cell r="CS57">
            <v>15.372720402239999</v>
          </cell>
          <cell r="CT57">
            <v>15.372720402239999</v>
          </cell>
          <cell r="CU57">
            <v>15.372720402239999</v>
          </cell>
          <cell r="CV57">
            <v>15.372720402239999</v>
          </cell>
          <cell r="CW57">
            <v>15.372720402239999</v>
          </cell>
          <cell r="CX57">
            <v>15.372720402239999</v>
          </cell>
          <cell r="CY57">
            <v>15.372720402239999</v>
          </cell>
          <cell r="DA57" t="str">
            <v>SA</v>
          </cell>
          <cell r="DB57">
            <v>15.372720402239999</v>
          </cell>
          <cell r="DC57">
            <v>30.745440804479998</v>
          </cell>
          <cell r="DD57">
            <v>46.118161206719996</v>
          </cell>
          <cell r="DE57">
            <v>61.490881608959995</v>
          </cell>
          <cell r="DF57">
            <v>76.863602011199987</v>
          </cell>
          <cell r="DG57">
            <v>92.236322413439979</v>
          </cell>
          <cell r="DH57">
            <v>107.60904281567997</v>
          </cell>
          <cell r="DI57">
            <v>122.98176321791996</v>
          </cell>
          <cell r="DJ57">
            <v>138.35448362015995</v>
          </cell>
          <cell r="DK57">
            <v>153.72720402239995</v>
          </cell>
          <cell r="DL57">
            <v>169.09992442463994</v>
          </cell>
          <cell r="DM57">
            <v>184.47264482687993</v>
          </cell>
          <cell r="DN57">
            <v>199.84536522911992</v>
          </cell>
          <cell r="DO57">
            <v>215.21808563135991</v>
          </cell>
          <cell r="DP57">
            <v>230.5908060335999</v>
          </cell>
          <cell r="DQ57">
            <v>245.9635264358399</v>
          </cell>
          <cell r="DR57">
            <v>261.33624683807989</v>
          </cell>
          <cell r="DS57">
            <v>276.70896724031991</v>
          </cell>
          <cell r="DT57">
            <v>292.08168764255993</v>
          </cell>
          <cell r="DU57">
            <v>307.45440804479995</v>
          </cell>
          <cell r="DV57">
            <v>322.82712844703997</v>
          </cell>
          <cell r="DW57">
            <v>338.19984884927999</v>
          </cell>
          <cell r="DX57">
            <v>353.57256925152001</v>
          </cell>
          <cell r="DY57">
            <v>368.94528965376003</v>
          </cell>
          <cell r="DZ57">
            <v>384.31801005600005</v>
          </cell>
          <cell r="EA57">
            <v>399.69073045824007</v>
          </cell>
          <cell r="EB57">
            <v>415.06345086048009</v>
          </cell>
          <cell r="EC57">
            <v>430.43617126272011</v>
          </cell>
          <cell r="ED57">
            <v>445.80889166496013</v>
          </cell>
          <cell r="EE57">
            <v>461.18161206720015</v>
          </cell>
          <cell r="EF57">
            <v>476.55433246944017</v>
          </cell>
          <cell r="EG57">
            <v>491.92705287168019</v>
          </cell>
          <cell r="EH57">
            <v>507.29977327392021</v>
          </cell>
          <cell r="EI57">
            <v>522.67249367616023</v>
          </cell>
          <cell r="EJ57">
            <v>538.04521407840025</v>
          </cell>
          <cell r="EK57">
            <v>553.41793448064027</v>
          </cell>
          <cell r="EL57">
            <v>568.79065488288029</v>
          </cell>
          <cell r="EM57">
            <v>584.16337528512031</v>
          </cell>
          <cell r="EN57">
            <v>599.53609568736033</v>
          </cell>
          <cell r="EO57">
            <v>614.90881608960035</v>
          </cell>
          <cell r="EP57">
            <v>630.28153649184037</v>
          </cell>
          <cell r="EQ57">
            <v>645.65425689408039</v>
          </cell>
          <cell r="ER57">
            <v>661.02697729632041</v>
          </cell>
          <cell r="ES57">
            <v>676.39969769856043</v>
          </cell>
          <cell r="ET57">
            <v>691.77241810080045</v>
          </cell>
          <cell r="EU57">
            <v>707.14513850304047</v>
          </cell>
          <cell r="EV57">
            <v>722.51785890528049</v>
          </cell>
          <cell r="EW57">
            <v>737.89057930752051</v>
          </cell>
          <cell r="EX57">
            <v>753.26329970976053</v>
          </cell>
          <cell r="EY57">
            <v>768.63602011200055</v>
          </cell>
          <cell r="EZ57">
            <v>784.00874051424057</v>
          </cell>
          <cell r="FA57">
            <v>799.38146091648059</v>
          </cell>
          <cell r="FB57">
            <v>814.75418131872061</v>
          </cell>
          <cell r="FC57">
            <v>830.12690172096063</v>
          </cell>
          <cell r="FD57">
            <v>845.49962212320065</v>
          </cell>
          <cell r="FE57">
            <v>860.87234252544067</v>
          </cell>
          <cell r="FF57">
            <v>876.24506292768069</v>
          </cell>
          <cell r="FG57">
            <v>891.61778332992071</v>
          </cell>
          <cell r="FH57">
            <v>906.99050373216073</v>
          </cell>
          <cell r="FI57">
            <v>922.36322413440075</v>
          </cell>
          <cell r="FJ57">
            <v>937.73594453664077</v>
          </cell>
          <cell r="FK57">
            <v>953.10866493888079</v>
          </cell>
          <cell r="FL57">
            <v>968.48138534112081</v>
          </cell>
          <cell r="FM57">
            <v>983.85410574336083</v>
          </cell>
          <cell r="FN57">
            <v>999.22682614560085</v>
          </cell>
          <cell r="FO57">
            <v>1014.5995465478409</v>
          </cell>
          <cell r="FP57">
            <v>1029.9722669500809</v>
          </cell>
          <cell r="FQ57">
            <v>1045.3449873523209</v>
          </cell>
          <cell r="FR57">
            <v>1060.7177077545609</v>
          </cell>
          <cell r="FS57">
            <v>1076.090428156801</v>
          </cell>
          <cell r="FT57">
            <v>1091.463148559041</v>
          </cell>
          <cell r="FU57">
            <v>1106.835868961281</v>
          </cell>
          <cell r="FV57">
            <v>1122.208589363521</v>
          </cell>
          <cell r="FW57">
            <v>1137.581309765761</v>
          </cell>
          <cell r="FX57">
            <v>1152.9540301680011</v>
          </cell>
          <cell r="FY57">
            <v>1168.3267505702411</v>
          </cell>
          <cell r="FZ57">
            <v>1183.6994709724811</v>
          </cell>
          <cell r="GA57">
            <v>1199.0721913747211</v>
          </cell>
          <cell r="GB57">
            <v>1214.4449117769611</v>
          </cell>
          <cell r="GC57">
            <v>1229.8176321792012</v>
          </cell>
          <cell r="GD57">
            <v>1245.1903525814412</v>
          </cell>
          <cell r="GE57">
            <v>1260.5630729836812</v>
          </cell>
          <cell r="GF57">
            <v>1275.9357933859212</v>
          </cell>
          <cell r="GG57">
            <v>1291.3085137881612</v>
          </cell>
          <cell r="GH57">
            <v>1306.6812341904013</v>
          </cell>
          <cell r="GI57">
            <v>1322.0539545926413</v>
          </cell>
          <cell r="GJ57">
            <v>1337.4266749948813</v>
          </cell>
          <cell r="GK57">
            <v>1352.7993953971213</v>
          </cell>
          <cell r="GL57">
            <v>1368.1721157993613</v>
          </cell>
          <cell r="GM57">
            <v>1383.5448362016014</v>
          </cell>
          <cell r="GN57">
            <v>1398.9175566038414</v>
          </cell>
          <cell r="GO57">
            <v>1414.2902770060814</v>
          </cell>
          <cell r="GP57">
            <v>1429.6629974083214</v>
          </cell>
          <cell r="GQ57">
            <v>1445.0357178105614</v>
          </cell>
          <cell r="GR57">
            <v>1460.4084382128015</v>
          </cell>
          <cell r="GS57">
            <v>1475.7811586150415</v>
          </cell>
          <cell r="GT57">
            <v>1491.1538790172815</v>
          </cell>
          <cell r="GU57">
            <v>1506.5265994195215</v>
          </cell>
          <cell r="GV57">
            <v>1521.8993198217615</v>
          </cell>
          <cell r="GW57">
            <v>1537.2720402240016</v>
          </cell>
        </row>
        <row r="58">
          <cell r="B58" t="str">
            <v>SB</v>
          </cell>
          <cell r="C58">
            <v>1.82</v>
          </cell>
          <cell r="D58">
            <v>41.144634017759998</v>
          </cell>
          <cell r="E58">
            <v>41.144634017759998</v>
          </cell>
          <cell r="F58">
            <v>41.144634017759998</v>
          </cell>
          <cell r="G58">
            <v>41.144634017759998</v>
          </cell>
          <cell r="H58">
            <v>41.144634017759998</v>
          </cell>
          <cell r="I58">
            <v>41.144634017759998</v>
          </cell>
          <cell r="J58">
            <v>41.144634017759998</v>
          </cell>
          <cell r="K58">
            <v>41.144634017759998</v>
          </cell>
          <cell r="L58">
            <v>41.144634017759998</v>
          </cell>
          <cell r="M58">
            <v>41.144634017759998</v>
          </cell>
          <cell r="N58">
            <v>41.144634017759998</v>
          </cell>
          <cell r="O58">
            <v>41.144634017759998</v>
          </cell>
          <cell r="P58">
            <v>41.144634017759998</v>
          </cell>
          <cell r="Q58">
            <v>41.144634017759998</v>
          </cell>
          <cell r="R58">
            <v>41.144634017759998</v>
          </cell>
          <cell r="S58">
            <v>41.144634017759998</v>
          </cell>
          <cell r="T58">
            <v>41.144634017759998</v>
          </cell>
          <cell r="U58">
            <v>41.144634017759998</v>
          </cell>
          <cell r="V58">
            <v>41.144634017759998</v>
          </cell>
          <cell r="W58">
            <v>41.144634017759998</v>
          </cell>
          <cell r="X58">
            <v>41.144634017759998</v>
          </cell>
          <cell r="Y58">
            <v>41.144634017759998</v>
          </cell>
          <cell r="Z58">
            <v>41.144634017759998</v>
          </cell>
          <cell r="AA58">
            <v>41.144634017759998</v>
          </cell>
          <cell r="AB58">
            <v>41.144634017759998</v>
          </cell>
          <cell r="AC58">
            <v>41.144634017759998</v>
          </cell>
          <cell r="AD58">
            <v>41.144634017759998</v>
          </cell>
          <cell r="AE58">
            <v>41.144634017759998</v>
          </cell>
          <cell r="AF58">
            <v>41.144634017759998</v>
          </cell>
          <cell r="AG58">
            <v>41.144634017759998</v>
          </cell>
          <cell r="AH58">
            <v>41.144634017759998</v>
          </cell>
          <cell r="AI58">
            <v>41.144634017759998</v>
          </cell>
          <cell r="AJ58">
            <v>41.144634017759998</v>
          </cell>
          <cell r="AK58">
            <v>41.144634017759998</v>
          </cell>
          <cell r="AL58">
            <v>41.144634017759998</v>
          </cell>
          <cell r="AM58">
            <v>41.144634017759998</v>
          </cell>
          <cell r="AN58">
            <v>41.144634017759998</v>
          </cell>
          <cell r="AO58">
            <v>41.144634017759998</v>
          </cell>
          <cell r="AP58">
            <v>41.144634017759998</v>
          </cell>
          <cell r="AQ58">
            <v>41.144634017759998</v>
          </cell>
          <cell r="AR58">
            <v>41.144634017759998</v>
          </cell>
          <cell r="AS58">
            <v>41.144634017759998</v>
          </cell>
          <cell r="AT58">
            <v>41.144634017759998</v>
          </cell>
          <cell r="AU58">
            <v>41.144634017759998</v>
          </cell>
          <cell r="AV58">
            <v>41.144634017759998</v>
          </cell>
          <cell r="AW58">
            <v>41.144634017759998</v>
          </cell>
          <cell r="AX58">
            <v>41.144634017759998</v>
          </cell>
          <cell r="AY58">
            <v>41.144634017759998</v>
          </cell>
          <cell r="AZ58">
            <v>41.144634017759998</v>
          </cell>
          <cell r="BA58">
            <v>41.144634017759998</v>
          </cell>
          <cell r="BB58">
            <v>41.144634017759998</v>
          </cell>
          <cell r="BC58">
            <v>41.144634017759998</v>
          </cell>
          <cell r="BD58">
            <v>41.144634017759998</v>
          </cell>
          <cell r="BE58">
            <v>41.144634017759998</v>
          </cell>
          <cell r="BF58">
            <v>41.144634017759998</v>
          </cell>
          <cell r="BG58">
            <v>41.144634017759998</v>
          </cell>
          <cell r="BH58">
            <v>41.144634017759998</v>
          </cell>
          <cell r="BI58">
            <v>41.144634017759998</v>
          </cell>
          <cell r="BJ58">
            <v>41.144634017759998</v>
          </cell>
          <cell r="BK58">
            <v>41.144634017759998</v>
          </cell>
          <cell r="BL58">
            <v>41.144634017759998</v>
          </cell>
          <cell r="BM58">
            <v>41.144634017759998</v>
          </cell>
          <cell r="BN58">
            <v>41.144634017759998</v>
          </cell>
          <cell r="BO58">
            <v>41.144634017759998</v>
          </cell>
          <cell r="BP58">
            <v>41.144634017759998</v>
          </cell>
          <cell r="BQ58">
            <v>41.144634017759998</v>
          </cell>
          <cell r="BR58">
            <v>41.144634017759998</v>
          </cell>
          <cell r="BS58">
            <v>41.144634017759998</v>
          </cell>
          <cell r="BT58">
            <v>41.144634017759998</v>
          </cell>
          <cell r="BU58">
            <v>41.144634017759998</v>
          </cell>
          <cell r="BV58">
            <v>41.144634017759998</v>
          </cell>
          <cell r="BW58">
            <v>41.144634017759998</v>
          </cell>
          <cell r="BX58">
            <v>41.144634017759998</v>
          </cell>
          <cell r="BY58">
            <v>41.144634017759998</v>
          </cell>
          <cell r="BZ58">
            <v>41.144634017759998</v>
          </cell>
          <cell r="CA58">
            <v>41.144634017759998</v>
          </cell>
          <cell r="CB58">
            <v>41.144634017759998</v>
          </cell>
          <cell r="CC58">
            <v>41.144634017759998</v>
          </cell>
          <cell r="CD58">
            <v>41.144634017759998</v>
          </cell>
          <cell r="CE58">
            <v>41.144634017759998</v>
          </cell>
          <cell r="CF58">
            <v>41.144634017759998</v>
          </cell>
          <cell r="CG58">
            <v>41.144634017759998</v>
          </cell>
          <cell r="CH58">
            <v>41.144634017759998</v>
          </cell>
          <cell r="CI58">
            <v>41.144634017759998</v>
          </cell>
          <cell r="CJ58">
            <v>41.144634017759998</v>
          </cell>
          <cell r="CK58">
            <v>41.144634017759998</v>
          </cell>
          <cell r="CL58">
            <v>41.144634017759998</v>
          </cell>
          <cell r="CM58">
            <v>41.144634017759998</v>
          </cell>
          <cell r="CN58">
            <v>41.144634017759998</v>
          </cell>
          <cell r="CO58">
            <v>41.144634017759998</v>
          </cell>
          <cell r="CP58">
            <v>41.144634017759998</v>
          </cell>
          <cell r="CQ58">
            <v>41.144634017759998</v>
          </cell>
          <cell r="CR58">
            <v>41.144634017759998</v>
          </cell>
          <cell r="CS58">
            <v>41.144634017759998</v>
          </cell>
          <cell r="CT58">
            <v>41.144634017759998</v>
          </cell>
          <cell r="CU58">
            <v>41.144634017759998</v>
          </cell>
          <cell r="CV58">
            <v>41.144634017759998</v>
          </cell>
          <cell r="CW58">
            <v>41.144634017759998</v>
          </cell>
          <cell r="CX58">
            <v>41.144634017759998</v>
          </cell>
          <cell r="CY58">
            <v>41.144634017759998</v>
          </cell>
          <cell r="DA58" t="str">
            <v>SB</v>
          </cell>
          <cell r="DB58">
            <v>41.144634017759998</v>
          </cell>
          <cell r="DC58">
            <v>82.289268035519996</v>
          </cell>
          <cell r="DD58">
            <v>123.43390205327999</v>
          </cell>
          <cell r="DE58">
            <v>164.57853607103999</v>
          </cell>
          <cell r="DF58">
            <v>205.72317008879998</v>
          </cell>
          <cell r="DG58">
            <v>246.86780410655996</v>
          </cell>
          <cell r="DH58">
            <v>288.01243812431994</v>
          </cell>
          <cell r="DI58">
            <v>329.15707214207993</v>
          </cell>
          <cell r="DJ58">
            <v>370.30170615983991</v>
          </cell>
          <cell r="DK58">
            <v>411.44634017759989</v>
          </cell>
          <cell r="DL58">
            <v>452.59097419535988</v>
          </cell>
          <cell r="DM58">
            <v>493.73560821311986</v>
          </cell>
          <cell r="DN58">
            <v>534.88024223087984</v>
          </cell>
          <cell r="DO58">
            <v>576.02487624863988</v>
          </cell>
          <cell r="DP58">
            <v>617.16951026639993</v>
          </cell>
          <cell r="DQ58">
            <v>658.31414428415997</v>
          </cell>
          <cell r="DR58">
            <v>699.45877830192001</v>
          </cell>
          <cell r="DS58">
            <v>740.60341231968005</v>
          </cell>
          <cell r="DT58">
            <v>781.74804633744009</v>
          </cell>
          <cell r="DU58">
            <v>822.89268035520013</v>
          </cell>
          <cell r="DV58">
            <v>864.03731437296017</v>
          </cell>
          <cell r="DW58">
            <v>905.18194839072021</v>
          </cell>
          <cell r="DX58">
            <v>946.32658240848025</v>
          </cell>
          <cell r="DY58">
            <v>987.47121642624029</v>
          </cell>
          <cell r="DZ58">
            <v>1028.6158504440002</v>
          </cell>
          <cell r="EA58">
            <v>1069.7604844617601</v>
          </cell>
          <cell r="EB58">
            <v>1110.9051184795201</v>
          </cell>
          <cell r="EC58">
            <v>1152.04975249728</v>
          </cell>
          <cell r="ED58">
            <v>1193.1943865150399</v>
          </cell>
          <cell r="EE58">
            <v>1234.3390205327999</v>
          </cell>
          <cell r="EF58">
            <v>1275.4836545505598</v>
          </cell>
          <cell r="EG58">
            <v>1316.6282885683197</v>
          </cell>
          <cell r="EH58">
            <v>1357.7729225860796</v>
          </cell>
          <cell r="EI58">
            <v>1398.9175566038396</v>
          </cell>
          <cell r="EJ58">
            <v>1440.0621906215995</v>
          </cell>
          <cell r="EK58">
            <v>1481.2068246393594</v>
          </cell>
          <cell r="EL58">
            <v>1522.3514586571193</v>
          </cell>
          <cell r="EM58">
            <v>1563.4960926748793</v>
          </cell>
          <cell r="EN58">
            <v>1604.6407266926392</v>
          </cell>
          <cell r="EO58">
            <v>1645.7853607103991</v>
          </cell>
          <cell r="EP58">
            <v>1686.929994728159</v>
          </cell>
          <cell r="EQ58">
            <v>1728.074628745919</v>
          </cell>
          <cell r="ER58">
            <v>1769.2192627636789</v>
          </cell>
          <cell r="ES58">
            <v>1810.3638967814388</v>
          </cell>
          <cell r="ET58">
            <v>1851.5085307991988</v>
          </cell>
          <cell r="EU58">
            <v>1892.6531648169587</v>
          </cell>
          <cell r="EV58">
            <v>1933.7977988347186</v>
          </cell>
          <cell r="EW58">
            <v>1974.9424328524785</v>
          </cell>
          <cell r="EX58">
            <v>2016.0870668702385</v>
          </cell>
          <cell r="EY58">
            <v>2057.2317008879986</v>
          </cell>
          <cell r="EZ58">
            <v>2098.3763349057585</v>
          </cell>
          <cell r="FA58">
            <v>2139.5209689235185</v>
          </cell>
          <cell r="FB58">
            <v>2180.6656029412784</v>
          </cell>
          <cell r="FC58">
            <v>2221.8102369590383</v>
          </cell>
          <cell r="FD58">
            <v>2262.9548709767982</v>
          </cell>
          <cell r="FE58">
            <v>2304.0995049945582</v>
          </cell>
          <cell r="FF58">
            <v>2345.2441390123181</v>
          </cell>
          <cell r="FG58">
            <v>2386.388773030078</v>
          </cell>
          <cell r="FH58">
            <v>2427.533407047838</v>
          </cell>
          <cell r="FI58">
            <v>2468.6780410655979</v>
          </cell>
          <cell r="FJ58">
            <v>2509.8226750833578</v>
          </cell>
          <cell r="FK58">
            <v>2550.9673091011177</v>
          </cell>
          <cell r="FL58">
            <v>2592.1119431188777</v>
          </cell>
          <cell r="FM58">
            <v>2633.2565771366376</v>
          </cell>
          <cell r="FN58">
            <v>2674.4012111543975</v>
          </cell>
          <cell r="FO58">
            <v>2715.5458451721574</v>
          </cell>
          <cell r="FP58">
            <v>2756.6904791899174</v>
          </cell>
          <cell r="FQ58">
            <v>2797.8351132076773</v>
          </cell>
          <cell r="FR58">
            <v>2838.9797472254372</v>
          </cell>
          <cell r="FS58">
            <v>2880.1243812431971</v>
          </cell>
          <cell r="FT58">
            <v>2921.2690152609571</v>
          </cell>
          <cell r="FU58">
            <v>2962.413649278717</v>
          </cell>
          <cell r="FV58">
            <v>3003.5582832964769</v>
          </cell>
          <cell r="FW58">
            <v>3044.7029173142369</v>
          </cell>
          <cell r="FX58">
            <v>3085.8475513319968</v>
          </cell>
          <cell r="FY58">
            <v>3126.9921853497567</v>
          </cell>
          <cell r="FZ58">
            <v>3168.1368193675166</v>
          </cell>
          <cell r="GA58">
            <v>3209.2814533852766</v>
          </cell>
          <cell r="GB58">
            <v>3250.4260874030365</v>
          </cell>
          <cell r="GC58">
            <v>3291.5707214207964</v>
          </cell>
          <cell r="GD58">
            <v>3332.7153554385563</v>
          </cell>
          <cell r="GE58">
            <v>3373.8599894563163</v>
          </cell>
          <cell r="GF58">
            <v>3415.0046234740762</v>
          </cell>
          <cell r="GG58">
            <v>3456.1492574918361</v>
          </cell>
          <cell r="GH58">
            <v>3497.2938915095961</v>
          </cell>
          <cell r="GI58">
            <v>3538.438525527356</v>
          </cell>
          <cell r="GJ58">
            <v>3579.5831595451159</v>
          </cell>
          <cell r="GK58">
            <v>3620.7277935628758</v>
          </cell>
          <cell r="GL58">
            <v>3661.8724275806358</v>
          </cell>
          <cell r="GM58">
            <v>3703.0170615983957</v>
          </cell>
          <cell r="GN58">
            <v>3744.1616956161556</v>
          </cell>
          <cell r="GO58">
            <v>3785.3063296339155</v>
          </cell>
          <cell r="GP58">
            <v>3826.4509636516755</v>
          </cell>
          <cell r="GQ58">
            <v>3867.5955976694354</v>
          </cell>
          <cell r="GR58">
            <v>3908.7402316871953</v>
          </cell>
          <cell r="GS58">
            <v>3949.8848657049552</v>
          </cell>
          <cell r="GT58">
            <v>3991.0294997227152</v>
          </cell>
          <cell r="GU58">
            <v>4032.1741337404751</v>
          </cell>
          <cell r="GV58">
            <v>4073.318767758235</v>
          </cell>
          <cell r="GW58">
            <v>4114.4634017759954</v>
          </cell>
        </row>
        <row r="59">
          <cell r="B59" t="str">
            <v>SC</v>
          </cell>
          <cell r="C59">
            <v>2.67</v>
          </cell>
          <cell r="D59">
            <v>60.360534520559995</v>
          </cell>
          <cell r="E59">
            <v>60.360534520559995</v>
          </cell>
          <cell r="F59">
            <v>60.360534520559995</v>
          </cell>
          <cell r="G59">
            <v>60.360534520559995</v>
          </cell>
          <cell r="H59">
            <v>60.360534520559995</v>
          </cell>
          <cell r="I59">
            <v>60.360534520559995</v>
          </cell>
          <cell r="J59">
            <v>60.360534520559995</v>
          </cell>
          <cell r="K59">
            <v>60.360534520559995</v>
          </cell>
          <cell r="L59">
            <v>60.360534520559995</v>
          </cell>
          <cell r="M59">
            <v>60.360534520559995</v>
          </cell>
          <cell r="N59">
            <v>60.360534520559995</v>
          </cell>
          <cell r="O59">
            <v>60.360534520559995</v>
          </cell>
          <cell r="P59">
            <v>60.360534520559995</v>
          </cell>
          <cell r="Q59">
            <v>60.360534520559995</v>
          </cell>
          <cell r="R59">
            <v>60.360534520559995</v>
          </cell>
          <cell r="S59">
            <v>60.360534520559995</v>
          </cell>
          <cell r="T59">
            <v>60.360534520559995</v>
          </cell>
          <cell r="U59">
            <v>60.360534520559995</v>
          </cell>
          <cell r="V59">
            <v>60.360534520559995</v>
          </cell>
          <cell r="W59">
            <v>60.360534520559995</v>
          </cell>
          <cell r="X59">
            <v>60.360534520559995</v>
          </cell>
          <cell r="Y59">
            <v>60.360534520559995</v>
          </cell>
          <cell r="Z59">
            <v>60.360534520559995</v>
          </cell>
          <cell r="AA59">
            <v>60.360534520559995</v>
          </cell>
          <cell r="AB59">
            <v>60.360534520559995</v>
          </cell>
          <cell r="AC59">
            <v>60.360534520559995</v>
          </cell>
          <cell r="AD59">
            <v>60.360534520559995</v>
          </cell>
          <cell r="AE59">
            <v>60.360534520559995</v>
          </cell>
          <cell r="AF59">
            <v>60.360534520559995</v>
          </cell>
          <cell r="AG59">
            <v>60.360534520559995</v>
          </cell>
          <cell r="AH59">
            <v>60.360534520559995</v>
          </cell>
          <cell r="AI59">
            <v>60.360534520559995</v>
          </cell>
          <cell r="AJ59">
            <v>60.360534520559995</v>
          </cell>
          <cell r="AK59">
            <v>60.360534520559995</v>
          </cell>
          <cell r="AL59">
            <v>60.360534520559995</v>
          </cell>
          <cell r="AM59">
            <v>60.360534520559995</v>
          </cell>
          <cell r="AN59">
            <v>60.360534520559995</v>
          </cell>
          <cell r="AO59">
            <v>60.360534520559995</v>
          </cell>
          <cell r="AP59">
            <v>60.360534520559995</v>
          </cell>
          <cell r="AQ59">
            <v>60.360534520559995</v>
          </cell>
          <cell r="AR59">
            <v>60.360534520559995</v>
          </cell>
          <cell r="AS59">
            <v>60.360534520559995</v>
          </cell>
          <cell r="AT59">
            <v>60.360534520559995</v>
          </cell>
          <cell r="AU59">
            <v>60.360534520559995</v>
          </cell>
          <cell r="AV59">
            <v>60.360534520559995</v>
          </cell>
          <cell r="AW59">
            <v>60.360534520559995</v>
          </cell>
          <cell r="AX59">
            <v>60.360534520559995</v>
          </cell>
          <cell r="AY59">
            <v>60.360534520559995</v>
          </cell>
          <cell r="AZ59">
            <v>60.360534520559995</v>
          </cell>
          <cell r="BA59">
            <v>60.360534520559995</v>
          </cell>
          <cell r="BB59">
            <v>60.360534520559995</v>
          </cell>
          <cell r="BC59">
            <v>60.360534520559995</v>
          </cell>
          <cell r="BD59">
            <v>60.360534520559995</v>
          </cell>
          <cell r="BE59">
            <v>60.360534520559995</v>
          </cell>
          <cell r="BF59">
            <v>60.360534520559995</v>
          </cell>
          <cell r="BG59">
            <v>60.360534520559995</v>
          </cell>
          <cell r="BH59">
            <v>60.360534520559995</v>
          </cell>
          <cell r="BI59">
            <v>60.360534520559995</v>
          </cell>
          <cell r="BJ59">
            <v>60.360534520559995</v>
          </cell>
          <cell r="BK59">
            <v>60.360534520559995</v>
          </cell>
          <cell r="BL59">
            <v>60.360534520559995</v>
          </cell>
          <cell r="BM59">
            <v>60.360534520559995</v>
          </cell>
          <cell r="BN59">
            <v>60.360534520559995</v>
          </cell>
          <cell r="BO59">
            <v>60.360534520559995</v>
          </cell>
          <cell r="BP59">
            <v>60.360534520559995</v>
          </cell>
          <cell r="BQ59">
            <v>60.360534520559995</v>
          </cell>
          <cell r="BR59">
            <v>60.360534520559995</v>
          </cell>
          <cell r="BS59">
            <v>60.360534520559995</v>
          </cell>
          <cell r="BT59">
            <v>60.360534520559995</v>
          </cell>
          <cell r="BU59">
            <v>60.360534520559995</v>
          </cell>
          <cell r="BV59">
            <v>60.360534520559995</v>
          </cell>
          <cell r="BW59">
            <v>60.360534520559995</v>
          </cell>
          <cell r="BX59">
            <v>60.360534520559995</v>
          </cell>
          <cell r="BY59">
            <v>60.360534520559995</v>
          </cell>
          <cell r="BZ59">
            <v>60.360534520559995</v>
          </cell>
          <cell r="CA59">
            <v>60.360534520559995</v>
          </cell>
          <cell r="CB59">
            <v>60.360534520559995</v>
          </cell>
          <cell r="CC59">
            <v>60.360534520559995</v>
          </cell>
          <cell r="CD59">
            <v>60.360534520559995</v>
          </cell>
          <cell r="CE59">
            <v>60.360534520559995</v>
          </cell>
          <cell r="CF59">
            <v>60.360534520559995</v>
          </cell>
          <cell r="CG59">
            <v>60.360534520559995</v>
          </cell>
          <cell r="CH59">
            <v>60.360534520559995</v>
          </cell>
          <cell r="CI59">
            <v>60.360534520559995</v>
          </cell>
          <cell r="CJ59">
            <v>60.360534520559995</v>
          </cell>
          <cell r="CK59">
            <v>60.360534520559995</v>
          </cell>
          <cell r="CL59">
            <v>60.360534520559995</v>
          </cell>
          <cell r="CM59">
            <v>60.360534520559995</v>
          </cell>
          <cell r="CN59">
            <v>60.360534520559995</v>
          </cell>
          <cell r="CO59">
            <v>60.360534520559995</v>
          </cell>
          <cell r="CP59">
            <v>60.360534520559995</v>
          </cell>
          <cell r="CQ59">
            <v>60.360534520559995</v>
          </cell>
          <cell r="CR59">
            <v>60.360534520559995</v>
          </cell>
          <cell r="CS59">
            <v>60.360534520559995</v>
          </cell>
          <cell r="CT59">
            <v>60.360534520559995</v>
          </cell>
          <cell r="CU59">
            <v>60.360534520559995</v>
          </cell>
          <cell r="CV59">
            <v>60.360534520559995</v>
          </cell>
          <cell r="CW59">
            <v>60.360534520559995</v>
          </cell>
          <cell r="CX59">
            <v>60.360534520559995</v>
          </cell>
          <cell r="CY59">
            <v>60.360534520559995</v>
          </cell>
          <cell r="DA59" t="str">
            <v>SC</v>
          </cell>
          <cell r="DB59">
            <v>60.360534520559995</v>
          </cell>
          <cell r="DC59">
            <v>120.72106904111999</v>
          </cell>
          <cell r="DD59">
            <v>181.08160356167997</v>
          </cell>
          <cell r="DE59">
            <v>241.44213808223998</v>
          </cell>
          <cell r="DF59">
            <v>301.80267260279999</v>
          </cell>
          <cell r="DG59">
            <v>362.16320712336</v>
          </cell>
          <cell r="DH59">
            <v>422.52374164392</v>
          </cell>
          <cell r="DI59">
            <v>482.88427616448001</v>
          </cell>
          <cell r="DJ59">
            <v>543.24481068503997</v>
          </cell>
          <cell r="DK59">
            <v>603.60534520559997</v>
          </cell>
          <cell r="DL59">
            <v>663.96587972615998</v>
          </cell>
          <cell r="DM59">
            <v>724.32641424671999</v>
          </cell>
          <cell r="DN59">
            <v>784.68694876728</v>
          </cell>
          <cell r="DO59">
            <v>845.04748328784001</v>
          </cell>
          <cell r="DP59">
            <v>905.40801780840002</v>
          </cell>
          <cell r="DQ59">
            <v>965.76855232896003</v>
          </cell>
          <cell r="DR59">
            <v>1026.12908684952</v>
          </cell>
          <cell r="DS59">
            <v>1086.4896213700799</v>
          </cell>
          <cell r="DT59">
            <v>1146.8501558906398</v>
          </cell>
          <cell r="DU59">
            <v>1207.2106904111997</v>
          </cell>
          <cell r="DV59">
            <v>1267.5712249317596</v>
          </cell>
          <cell r="DW59">
            <v>1327.9317594523195</v>
          </cell>
          <cell r="DX59">
            <v>1388.2922939728794</v>
          </cell>
          <cell r="DY59">
            <v>1448.6528284934393</v>
          </cell>
          <cell r="DZ59">
            <v>1509.0133630139992</v>
          </cell>
          <cell r="EA59">
            <v>1569.3738975345591</v>
          </cell>
          <cell r="EB59">
            <v>1629.734432055119</v>
          </cell>
          <cell r="EC59">
            <v>1690.0949665756789</v>
          </cell>
          <cell r="ED59">
            <v>1750.4555010962388</v>
          </cell>
          <cell r="EE59">
            <v>1810.8160356167987</v>
          </cell>
          <cell r="EF59">
            <v>1871.1765701373586</v>
          </cell>
          <cell r="EG59">
            <v>1931.5371046579185</v>
          </cell>
          <cell r="EH59">
            <v>1991.8976391784784</v>
          </cell>
          <cell r="EI59">
            <v>2052.2581736990383</v>
          </cell>
          <cell r="EJ59">
            <v>2112.6187082195984</v>
          </cell>
          <cell r="EK59">
            <v>2172.9792427401585</v>
          </cell>
          <cell r="EL59">
            <v>2233.3397772607186</v>
          </cell>
          <cell r="EM59">
            <v>2293.7003117812787</v>
          </cell>
          <cell r="EN59">
            <v>2354.0608463018389</v>
          </cell>
          <cell r="EO59">
            <v>2414.421380822399</v>
          </cell>
          <cell r="EP59">
            <v>2474.7819153429591</v>
          </cell>
          <cell r="EQ59">
            <v>2535.1424498635192</v>
          </cell>
          <cell r="ER59">
            <v>2595.5029843840794</v>
          </cell>
          <cell r="ES59">
            <v>2655.8635189046395</v>
          </cell>
          <cell r="ET59">
            <v>2716.2240534251996</v>
          </cell>
          <cell r="EU59">
            <v>2776.5845879457597</v>
          </cell>
          <cell r="EV59">
            <v>2836.9451224663198</v>
          </cell>
          <cell r="EW59">
            <v>2897.30565698688</v>
          </cell>
          <cell r="EX59">
            <v>2957.6661915074401</v>
          </cell>
          <cell r="EY59">
            <v>3018.0267260280002</v>
          </cell>
          <cell r="EZ59">
            <v>3078.3872605485603</v>
          </cell>
          <cell r="FA59">
            <v>3138.7477950691205</v>
          </cell>
          <cell r="FB59">
            <v>3199.1083295896806</v>
          </cell>
          <cell r="FC59">
            <v>3259.4688641102407</v>
          </cell>
          <cell r="FD59">
            <v>3319.8293986308008</v>
          </cell>
          <cell r="FE59">
            <v>3380.1899331513609</v>
          </cell>
          <cell r="FF59">
            <v>3440.5504676719211</v>
          </cell>
          <cell r="FG59">
            <v>3500.9110021924812</v>
          </cell>
          <cell r="FH59">
            <v>3561.2715367130413</v>
          </cell>
          <cell r="FI59">
            <v>3621.6320712336014</v>
          </cell>
          <cell r="FJ59">
            <v>3681.9926057541616</v>
          </cell>
          <cell r="FK59">
            <v>3742.3531402747217</v>
          </cell>
          <cell r="FL59">
            <v>3802.7136747952818</v>
          </cell>
          <cell r="FM59">
            <v>3863.0742093158419</v>
          </cell>
          <cell r="FN59">
            <v>3923.434743836402</v>
          </cell>
          <cell r="FO59">
            <v>3983.7952783569622</v>
          </cell>
          <cell r="FP59">
            <v>4044.1558128775223</v>
          </cell>
          <cell r="FQ59">
            <v>4104.516347398082</v>
          </cell>
          <cell r="FR59">
            <v>4164.8768819186416</v>
          </cell>
          <cell r="FS59">
            <v>4225.2374164392013</v>
          </cell>
          <cell r="FT59">
            <v>4285.597950959761</v>
          </cell>
          <cell r="FU59">
            <v>4345.9584854803206</v>
          </cell>
          <cell r="FV59">
            <v>4406.3190200008803</v>
          </cell>
          <cell r="FW59">
            <v>4466.67955452144</v>
          </cell>
          <cell r="FX59">
            <v>4527.0400890419996</v>
          </cell>
          <cell r="FY59">
            <v>4587.4006235625593</v>
          </cell>
          <cell r="FZ59">
            <v>4647.761158083119</v>
          </cell>
          <cell r="GA59">
            <v>4708.1216926036786</v>
          </cell>
          <cell r="GB59">
            <v>4768.4822271242383</v>
          </cell>
          <cell r="GC59">
            <v>4828.842761644798</v>
          </cell>
          <cell r="GD59">
            <v>4889.2032961653576</v>
          </cell>
          <cell r="GE59">
            <v>4949.5638306859173</v>
          </cell>
          <cell r="GF59">
            <v>5009.924365206477</v>
          </cell>
          <cell r="GG59">
            <v>5070.2848997270366</v>
          </cell>
          <cell r="GH59">
            <v>5130.6454342475963</v>
          </cell>
          <cell r="GI59">
            <v>5191.005968768156</v>
          </cell>
          <cell r="GJ59">
            <v>5251.3665032887156</v>
          </cell>
          <cell r="GK59">
            <v>5311.7270378092753</v>
          </cell>
          <cell r="GL59">
            <v>5372.087572329835</v>
          </cell>
          <cell r="GM59">
            <v>5432.4481068503947</v>
          </cell>
          <cell r="GN59">
            <v>5492.8086413709543</v>
          </cell>
          <cell r="GO59">
            <v>5553.169175891514</v>
          </cell>
          <cell r="GP59">
            <v>5613.5297104120737</v>
          </cell>
          <cell r="GQ59">
            <v>5673.8902449326333</v>
          </cell>
          <cell r="GR59">
            <v>5734.250779453193</v>
          </cell>
          <cell r="GS59">
            <v>5794.6113139737527</v>
          </cell>
          <cell r="GT59">
            <v>5854.9718484943123</v>
          </cell>
          <cell r="GU59">
            <v>5915.332383014872</v>
          </cell>
          <cell r="GV59">
            <v>5975.6929175354317</v>
          </cell>
          <cell r="GW59">
            <v>6036.0534520559913</v>
          </cell>
        </row>
        <row r="60">
          <cell r="B60" t="str">
            <v>SD</v>
          </cell>
          <cell r="C60">
            <v>1.46</v>
          </cell>
          <cell r="D60">
            <v>33.006134981279999</v>
          </cell>
          <cell r="E60">
            <v>33.006134981279999</v>
          </cell>
          <cell r="F60">
            <v>33.006134981279999</v>
          </cell>
          <cell r="G60">
            <v>33.006134981279999</v>
          </cell>
          <cell r="H60">
            <v>33.006134981279999</v>
          </cell>
          <cell r="I60">
            <v>33.006134981279999</v>
          </cell>
          <cell r="J60">
            <v>33.006134981279999</v>
          </cell>
          <cell r="K60">
            <v>33.006134981279999</v>
          </cell>
          <cell r="L60">
            <v>33.006134981279999</v>
          </cell>
          <cell r="M60">
            <v>33.006134981279999</v>
          </cell>
          <cell r="N60">
            <v>33.006134981279999</v>
          </cell>
          <cell r="O60">
            <v>33.006134981279999</v>
          </cell>
          <cell r="P60">
            <v>33.006134981279999</v>
          </cell>
          <cell r="Q60">
            <v>33.006134981279999</v>
          </cell>
          <cell r="R60">
            <v>33.006134981279999</v>
          </cell>
          <cell r="S60">
            <v>33.006134981279999</v>
          </cell>
          <cell r="T60">
            <v>33.006134981279999</v>
          </cell>
          <cell r="U60">
            <v>33.006134981279999</v>
          </cell>
          <cell r="V60">
            <v>33.006134981279999</v>
          </cell>
          <cell r="W60">
            <v>33.006134981279999</v>
          </cell>
          <cell r="X60">
            <v>33.006134981279999</v>
          </cell>
          <cell r="Y60">
            <v>33.006134981279999</v>
          </cell>
          <cell r="Z60">
            <v>33.006134981279999</v>
          </cell>
          <cell r="AA60">
            <v>33.006134981279999</v>
          </cell>
          <cell r="AB60">
            <v>33.006134981279999</v>
          </cell>
          <cell r="AC60">
            <v>33.006134981279999</v>
          </cell>
          <cell r="AD60">
            <v>33.006134981279999</v>
          </cell>
          <cell r="AE60">
            <v>33.006134981279999</v>
          </cell>
          <cell r="AF60">
            <v>33.006134981279999</v>
          </cell>
          <cell r="AG60">
            <v>33.006134981279999</v>
          </cell>
          <cell r="AH60">
            <v>33.006134981279999</v>
          </cell>
          <cell r="AI60">
            <v>33.006134981279999</v>
          </cell>
          <cell r="AJ60">
            <v>33.006134981279999</v>
          </cell>
          <cell r="AK60">
            <v>33.006134981279999</v>
          </cell>
          <cell r="AL60">
            <v>33.006134981279999</v>
          </cell>
          <cell r="AM60">
            <v>33.006134981279999</v>
          </cell>
          <cell r="AN60">
            <v>33.006134981279999</v>
          </cell>
          <cell r="AO60">
            <v>33.006134981279999</v>
          </cell>
          <cell r="AP60">
            <v>33.006134981279999</v>
          </cell>
          <cell r="AQ60">
            <v>33.006134981279999</v>
          </cell>
          <cell r="AR60">
            <v>33.006134981279999</v>
          </cell>
          <cell r="AS60">
            <v>33.006134981279999</v>
          </cell>
          <cell r="AT60">
            <v>33.006134981279999</v>
          </cell>
          <cell r="AU60">
            <v>33.006134981279999</v>
          </cell>
          <cell r="AV60">
            <v>33.006134981279999</v>
          </cell>
          <cell r="AW60">
            <v>33.006134981279999</v>
          </cell>
          <cell r="AX60">
            <v>33.006134981279999</v>
          </cell>
          <cell r="AY60">
            <v>33.006134981279999</v>
          </cell>
          <cell r="AZ60">
            <v>33.006134981279999</v>
          </cell>
          <cell r="BA60">
            <v>33.006134981279999</v>
          </cell>
          <cell r="BB60">
            <v>33.006134981279999</v>
          </cell>
          <cell r="BC60">
            <v>33.006134981279999</v>
          </cell>
          <cell r="BD60">
            <v>33.006134981279999</v>
          </cell>
          <cell r="BE60">
            <v>33.006134981279999</v>
          </cell>
          <cell r="BF60">
            <v>33.006134981279999</v>
          </cell>
          <cell r="BG60">
            <v>33.006134981279999</v>
          </cell>
          <cell r="BH60">
            <v>33.006134981279999</v>
          </cell>
          <cell r="BI60">
            <v>33.006134981279999</v>
          </cell>
          <cell r="BJ60">
            <v>33.006134981279999</v>
          </cell>
          <cell r="BK60">
            <v>33.006134981279999</v>
          </cell>
          <cell r="BL60">
            <v>33.006134981279999</v>
          </cell>
          <cell r="BM60">
            <v>33.006134981279999</v>
          </cell>
          <cell r="BN60">
            <v>33.006134981279999</v>
          </cell>
          <cell r="BO60">
            <v>33.006134981279999</v>
          </cell>
          <cell r="BP60">
            <v>33.006134981279999</v>
          </cell>
          <cell r="BQ60">
            <v>33.006134981279999</v>
          </cell>
          <cell r="BR60">
            <v>33.006134981279999</v>
          </cell>
          <cell r="BS60">
            <v>33.006134981279999</v>
          </cell>
          <cell r="BT60">
            <v>33.006134981279999</v>
          </cell>
          <cell r="BU60">
            <v>33.006134981279999</v>
          </cell>
          <cell r="BV60">
            <v>33.006134981279999</v>
          </cell>
          <cell r="BW60">
            <v>33.006134981279999</v>
          </cell>
          <cell r="BX60">
            <v>33.006134981279999</v>
          </cell>
          <cell r="BY60">
            <v>33.006134981279999</v>
          </cell>
          <cell r="BZ60">
            <v>33.006134981279999</v>
          </cell>
          <cell r="CA60">
            <v>33.006134981279999</v>
          </cell>
          <cell r="CB60">
            <v>33.006134981279999</v>
          </cell>
          <cell r="CC60">
            <v>33.006134981279999</v>
          </cell>
          <cell r="CD60">
            <v>33.006134981279999</v>
          </cell>
          <cell r="CE60">
            <v>33.006134981279999</v>
          </cell>
          <cell r="CF60">
            <v>33.006134981279999</v>
          </cell>
          <cell r="CG60">
            <v>33.006134981279999</v>
          </cell>
          <cell r="CH60">
            <v>33.006134981279999</v>
          </cell>
          <cell r="CI60">
            <v>33.006134981279999</v>
          </cell>
          <cell r="CJ60">
            <v>33.006134981279999</v>
          </cell>
          <cell r="CK60">
            <v>33.006134981279999</v>
          </cell>
          <cell r="CL60">
            <v>33.006134981279999</v>
          </cell>
          <cell r="CM60">
            <v>33.006134981279999</v>
          </cell>
          <cell r="CN60">
            <v>33.006134981279999</v>
          </cell>
          <cell r="CO60">
            <v>33.006134981279999</v>
          </cell>
          <cell r="CP60">
            <v>33.006134981279999</v>
          </cell>
          <cell r="CQ60">
            <v>33.006134981279999</v>
          </cell>
          <cell r="CR60">
            <v>33.006134981279999</v>
          </cell>
          <cell r="CS60">
            <v>33.006134981279999</v>
          </cell>
          <cell r="CT60">
            <v>33.006134981279999</v>
          </cell>
          <cell r="CU60">
            <v>33.006134981279999</v>
          </cell>
          <cell r="CV60">
            <v>33.006134981279999</v>
          </cell>
          <cell r="CW60">
            <v>33.006134981279999</v>
          </cell>
          <cell r="CX60">
            <v>33.006134981279999</v>
          </cell>
          <cell r="CY60">
            <v>33.006134981279999</v>
          </cell>
          <cell r="DA60" t="str">
            <v>SD</v>
          </cell>
          <cell r="DB60">
            <v>33.006134981279999</v>
          </cell>
          <cell r="DC60">
            <v>66.012269962559998</v>
          </cell>
          <cell r="DD60">
            <v>99.018404943839997</v>
          </cell>
          <cell r="DE60">
            <v>132.02453992512</v>
          </cell>
          <cell r="DF60">
            <v>165.03067490640001</v>
          </cell>
          <cell r="DG60">
            <v>198.03680988768002</v>
          </cell>
          <cell r="DH60">
            <v>231.04294486896003</v>
          </cell>
          <cell r="DI60">
            <v>264.04907985024005</v>
          </cell>
          <cell r="DJ60">
            <v>297.05521483152006</v>
          </cell>
          <cell r="DK60">
            <v>330.06134981280007</v>
          </cell>
          <cell r="DL60">
            <v>363.06748479408009</v>
          </cell>
          <cell r="DM60">
            <v>396.0736197753601</v>
          </cell>
          <cell r="DN60">
            <v>429.07975475664011</v>
          </cell>
          <cell r="DO60">
            <v>462.08588973792013</v>
          </cell>
          <cell r="DP60">
            <v>495.09202471920014</v>
          </cell>
          <cell r="DQ60">
            <v>528.0981597004801</v>
          </cell>
          <cell r="DR60">
            <v>561.10429468176005</v>
          </cell>
          <cell r="DS60">
            <v>594.11042966304001</v>
          </cell>
          <cell r="DT60">
            <v>627.11656464431996</v>
          </cell>
          <cell r="DU60">
            <v>660.12269962559992</v>
          </cell>
          <cell r="DV60">
            <v>693.12883460687988</v>
          </cell>
          <cell r="DW60">
            <v>726.13496958815983</v>
          </cell>
          <cell r="DX60">
            <v>759.14110456943979</v>
          </cell>
          <cell r="DY60">
            <v>792.14723955071975</v>
          </cell>
          <cell r="DZ60">
            <v>825.1533745319997</v>
          </cell>
          <cell r="EA60">
            <v>858.15950951327966</v>
          </cell>
          <cell r="EB60">
            <v>891.16564449455961</v>
          </cell>
          <cell r="EC60">
            <v>924.17177947583957</v>
          </cell>
          <cell r="ED60">
            <v>957.17791445711953</v>
          </cell>
          <cell r="EE60">
            <v>990.18404943839948</v>
          </cell>
          <cell r="EF60">
            <v>1023.1901844196794</v>
          </cell>
          <cell r="EG60">
            <v>1056.1963194009595</v>
          </cell>
          <cell r="EH60">
            <v>1089.2024543822395</v>
          </cell>
          <cell r="EI60">
            <v>1122.2085893635194</v>
          </cell>
          <cell r="EJ60">
            <v>1155.2147243447994</v>
          </cell>
          <cell r="EK60">
            <v>1188.2208593260793</v>
          </cell>
          <cell r="EL60">
            <v>1221.2269943073593</v>
          </cell>
          <cell r="EM60">
            <v>1254.2331292886392</v>
          </cell>
          <cell r="EN60">
            <v>1287.2392642699192</v>
          </cell>
          <cell r="EO60">
            <v>1320.2453992511992</v>
          </cell>
          <cell r="EP60">
            <v>1353.2515342324791</v>
          </cell>
          <cell r="EQ60">
            <v>1386.2576692137591</v>
          </cell>
          <cell r="ER60">
            <v>1419.263804195039</v>
          </cell>
          <cell r="ES60">
            <v>1452.269939176319</v>
          </cell>
          <cell r="ET60">
            <v>1485.2760741575989</v>
          </cell>
          <cell r="EU60">
            <v>1518.2822091388789</v>
          </cell>
          <cell r="EV60">
            <v>1551.2883441201589</v>
          </cell>
          <cell r="EW60">
            <v>1584.2944791014388</v>
          </cell>
          <cell r="EX60">
            <v>1617.3006140827188</v>
          </cell>
          <cell r="EY60">
            <v>1650.3067490639987</v>
          </cell>
          <cell r="EZ60">
            <v>1683.3128840452787</v>
          </cell>
          <cell r="FA60">
            <v>1716.3190190265586</v>
          </cell>
          <cell r="FB60">
            <v>1749.3251540078386</v>
          </cell>
          <cell r="FC60">
            <v>1782.3312889891185</v>
          </cell>
          <cell r="FD60">
            <v>1815.3374239703985</v>
          </cell>
          <cell r="FE60">
            <v>1848.3435589516785</v>
          </cell>
          <cell r="FF60">
            <v>1881.3496939329584</v>
          </cell>
          <cell r="FG60">
            <v>1914.3558289142384</v>
          </cell>
          <cell r="FH60">
            <v>1947.3619638955183</v>
          </cell>
          <cell r="FI60">
            <v>1980.3680988767983</v>
          </cell>
          <cell r="FJ60">
            <v>2013.3742338580782</v>
          </cell>
          <cell r="FK60">
            <v>2046.3803688393582</v>
          </cell>
          <cell r="FL60">
            <v>2079.3865038206382</v>
          </cell>
          <cell r="FM60">
            <v>2112.3926388019181</v>
          </cell>
          <cell r="FN60">
            <v>2145.3987737831981</v>
          </cell>
          <cell r="FO60">
            <v>2178.404908764478</v>
          </cell>
          <cell r="FP60">
            <v>2211.411043745758</v>
          </cell>
          <cell r="FQ60">
            <v>2244.4171787270379</v>
          </cell>
          <cell r="FR60">
            <v>2277.4233137083179</v>
          </cell>
          <cell r="FS60">
            <v>2310.4294486895978</v>
          </cell>
          <cell r="FT60">
            <v>2343.4355836708778</v>
          </cell>
          <cell r="FU60">
            <v>2376.4417186521578</v>
          </cell>
          <cell r="FV60">
            <v>2409.4478536334377</v>
          </cell>
          <cell r="FW60">
            <v>2442.4539886147177</v>
          </cell>
          <cell r="FX60">
            <v>2475.4601235959976</v>
          </cell>
          <cell r="FY60">
            <v>2508.4662585772776</v>
          </cell>
          <cell r="FZ60">
            <v>2541.4723935585575</v>
          </cell>
          <cell r="GA60">
            <v>2574.4785285398375</v>
          </cell>
          <cell r="GB60">
            <v>2607.4846635211175</v>
          </cell>
          <cell r="GC60">
            <v>2640.4907985023974</v>
          </cell>
          <cell r="GD60">
            <v>2673.4969334836774</v>
          </cell>
          <cell r="GE60">
            <v>2706.5030684649573</v>
          </cell>
          <cell r="GF60">
            <v>2739.5092034462373</v>
          </cell>
          <cell r="GG60">
            <v>2772.5153384275172</v>
          </cell>
          <cell r="GH60">
            <v>2805.5214734087972</v>
          </cell>
          <cell r="GI60">
            <v>2838.5276083900771</v>
          </cell>
          <cell r="GJ60">
            <v>2871.5337433713571</v>
          </cell>
          <cell r="GK60">
            <v>2904.5398783526371</v>
          </cell>
          <cell r="GL60">
            <v>2937.546013333917</v>
          </cell>
          <cell r="GM60">
            <v>2970.552148315197</v>
          </cell>
          <cell r="GN60">
            <v>3003.5582832964769</v>
          </cell>
          <cell r="GO60">
            <v>3036.5644182777569</v>
          </cell>
          <cell r="GP60">
            <v>3069.5705532590368</v>
          </cell>
          <cell r="GQ60">
            <v>3102.5766882403168</v>
          </cell>
          <cell r="GR60">
            <v>3135.5828232215968</v>
          </cell>
          <cell r="GS60">
            <v>3168.5889582028767</v>
          </cell>
          <cell r="GT60">
            <v>3201.5950931841567</v>
          </cell>
          <cell r="GU60">
            <v>3234.6012281654366</v>
          </cell>
          <cell r="GV60">
            <v>3267.6073631467166</v>
          </cell>
          <cell r="GW60">
            <v>3300.6134981279965</v>
          </cell>
        </row>
        <row r="61">
          <cell r="B61" t="str">
            <v>SE</v>
          </cell>
          <cell r="C61">
            <v>2.34</v>
          </cell>
          <cell r="D61">
            <v>52.900243737119993</v>
          </cell>
          <cell r="E61">
            <v>52.900243737119993</v>
          </cell>
          <cell r="F61">
            <v>52.900243737119993</v>
          </cell>
          <cell r="G61">
            <v>52.900243737119993</v>
          </cell>
          <cell r="H61">
            <v>52.900243737119993</v>
          </cell>
          <cell r="I61">
            <v>52.900243737119993</v>
          </cell>
          <cell r="J61">
            <v>52.900243737119993</v>
          </cell>
          <cell r="K61">
            <v>52.900243737119993</v>
          </cell>
          <cell r="L61">
            <v>52.900243737119993</v>
          </cell>
          <cell r="M61">
            <v>52.900243737119993</v>
          </cell>
          <cell r="N61">
            <v>52.900243737119993</v>
          </cell>
          <cell r="O61">
            <v>52.900243737119993</v>
          </cell>
          <cell r="P61">
            <v>52.900243737119993</v>
          </cell>
          <cell r="Q61">
            <v>52.900243737119993</v>
          </cell>
          <cell r="R61">
            <v>52.900243737119993</v>
          </cell>
          <cell r="S61">
            <v>52.900243737119993</v>
          </cell>
          <cell r="T61">
            <v>52.900243737119993</v>
          </cell>
          <cell r="U61">
            <v>52.900243737119993</v>
          </cell>
          <cell r="V61">
            <v>52.900243737119993</v>
          </cell>
          <cell r="W61">
            <v>52.900243737119993</v>
          </cell>
          <cell r="X61">
            <v>52.900243737119993</v>
          </cell>
          <cell r="Y61">
            <v>52.900243737119993</v>
          </cell>
          <cell r="Z61">
            <v>52.900243737119993</v>
          </cell>
          <cell r="AA61">
            <v>52.900243737119993</v>
          </cell>
          <cell r="AB61">
            <v>52.900243737119993</v>
          </cell>
          <cell r="AC61">
            <v>52.900243737119993</v>
          </cell>
          <cell r="AD61">
            <v>52.900243737119993</v>
          </cell>
          <cell r="AE61">
            <v>52.900243737119993</v>
          </cell>
          <cell r="AF61">
            <v>52.900243737119993</v>
          </cell>
          <cell r="AG61">
            <v>52.900243737119993</v>
          </cell>
          <cell r="AH61">
            <v>52.900243737119993</v>
          </cell>
          <cell r="AI61">
            <v>52.900243737119993</v>
          </cell>
          <cell r="AJ61">
            <v>52.900243737119993</v>
          </cell>
          <cell r="AK61">
            <v>52.900243737119993</v>
          </cell>
          <cell r="AL61">
            <v>52.900243737119993</v>
          </cell>
          <cell r="AM61">
            <v>52.900243737119993</v>
          </cell>
          <cell r="AN61">
            <v>52.900243737119993</v>
          </cell>
          <cell r="AO61">
            <v>52.900243737119993</v>
          </cell>
          <cell r="AP61">
            <v>52.900243737119993</v>
          </cell>
          <cell r="AQ61">
            <v>52.900243737119993</v>
          </cell>
          <cell r="AR61">
            <v>52.900243737119993</v>
          </cell>
          <cell r="AS61">
            <v>52.900243737119993</v>
          </cell>
          <cell r="AT61">
            <v>52.900243737119993</v>
          </cell>
          <cell r="AU61">
            <v>52.900243737119993</v>
          </cell>
          <cell r="AV61">
            <v>52.900243737119993</v>
          </cell>
          <cell r="AW61">
            <v>52.900243737119993</v>
          </cell>
          <cell r="AX61">
            <v>52.900243737119993</v>
          </cell>
          <cell r="AY61">
            <v>52.900243737119993</v>
          </cell>
          <cell r="AZ61">
            <v>52.900243737119993</v>
          </cell>
          <cell r="BA61">
            <v>52.900243737119993</v>
          </cell>
          <cell r="BB61">
            <v>52.900243737119993</v>
          </cell>
          <cell r="BC61">
            <v>52.900243737119993</v>
          </cell>
          <cell r="BD61">
            <v>52.900243737119993</v>
          </cell>
          <cell r="BE61">
            <v>52.900243737119993</v>
          </cell>
          <cell r="BF61">
            <v>52.900243737119993</v>
          </cell>
          <cell r="BG61">
            <v>52.900243737119993</v>
          </cell>
          <cell r="BH61">
            <v>52.900243737119993</v>
          </cell>
          <cell r="BI61">
            <v>52.900243737119993</v>
          </cell>
          <cell r="BJ61">
            <v>52.900243737119993</v>
          </cell>
          <cell r="BK61">
            <v>52.900243737119993</v>
          </cell>
          <cell r="BL61">
            <v>52.900243737119993</v>
          </cell>
          <cell r="BM61">
            <v>52.900243737119993</v>
          </cell>
          <cell r="BN61">
            <v>52.900243737119993</v>
          </cell>
          <cell r="BO61">
            <v>52.900243737119993</v>
          </cell>
          <cell r="BP61">
            <v>52.900243737119993</v>
          </cell>
          <cell r="BQ61">
            <v>52.900243737119993</v>
          </cell>
          <cell r="BR61">
            <v>52.900243737119993</v>
          </cell>
          <cell r="BS61">
            <v>52.900243737119993</v>
          </cell>
          <cell r="BT61">
            <v>52.900243737119993</v>
          </cell>
          <cell r="BU61">
            <v>52.900243737119993</v>
          </cell>
          <cell r="BV61">
            <v>52.900243737119993</v>
          </cell>
          <cell r="BW61">
            <v>52.900243737119993</v>
          </cell>
          <cell r="BX61">
            <v>52.900243737119993</v>
          </cell>
          <cell r="BY61">
            <v>52.900243737119993</v>
          </cell>
          <cell r="BZ61">
            <v>52.900243737119993</v>
          </cell>
          <cell r="CA61">
            <v>52.900243737119993</v>
          </cell>
          <cell r="CB61">
            <v>52.900243737119993</v>
          </cell>
          <cell r="CC61">
            <v>52.900243737119993</v>
          </cell>
          <cell r="CD61">
            <v>52.900243737119993</v>
          </cell>
          <cell r="CE61">
            <v>52.900243737119993</v>
          </cell>
          <cell r="CF61">
            <v>52.900243737119993</v>
          </cell>
          <cell r="CG61">
            <v>52.900243737119993</v>
          </cell>
          <cell r="CH61">
            <v>52.900243737119993</v>
          </cell>
          <cell r="CI61">
            <v>52.900243737119993</v>
          </cell>
          <cell r="CJ61">
            <v>52.900243737119993</v>
          </cell>
          <cell r="CK61">
            <v>52.900243737119993</v>
          </cell>
          <cell r="CL61">
            <v>52.900243737119993</v>
          </cell>
          <cell r="CM61">
            <v>52.900243737119993</v>
          </cell>
          <cell r="CN61">
            <v>52.900243737119993</v>
          </cell>
          <cell r="CO61">
            <v>52.900243737119993</v>
          </cell>
          <cell r="CP61">
            <v>52.900243737119993</v>
          </cell>
          <cell r="CQ61">
            <v>52.900243737119993</v>
          </cell>
          <cell r="CR61">
            <v>52.900243737119993</v>
          </cell>
          <cell r="CS61">
            <v>52.900243737119993</v>
          </cell>
          <cell r="CT61">
            <v>52.900243737119993</v>
          </cell>
          <cell r="CU61">
            <v>52.900243737119993</v>
          </cell>
          <cell r="CV61">
            <v>52.900243737119993</v>
          </cell>
          <cell r="CW61">
            <v>52.900243737119993</v>
          </cell>
          <cell r="CX61">
            <v>52.900243737119993</v>
          </cell>
          <cell r="CY61">
            <v>52.900243737119993</v>
          </cell>
          <cell r="DA61" t="str">
            <v>SE</v>
          </cell>
          <cell r="DB61">
            <v>52.900243737119993</v>
          </cell>
          <cell r="DC61">
            <v>105.80048747423999</v>
          </cell>
          <cell r="DD61">
            <v>158.70073121135999</v>
          </cell>
          <cell r="DE61">
            <v>211.60097494847997</v>
          </cell>
          <cell r="DF61">
            <v>264.50121868559995</v>
          </cell>
          <cell r="DG61">
            <v>317.40146242271993</v>
          </cell>
          <cell r="DH61">
            <v>370.30170615983991</v>
          </cell>
          <cell r="DI61">
            <v>423.20194989695989</v>
          </cell>
          <cell r="DJ61">
            <v>476.10219363407987</v>
          </cell>
          <cell r="DK61">
            <v>529.0024373711999</v>
          </cell>
          <cell r="DL61">
            <v>581.90268110831994</v>
          </cell>
          <cell r="DM61">
            <v>634.80292484543997</v>
          </cell>
          <cell r="DN61">
            <v>687.70316858256001</v>
          </cell>
          <cell r="DO61">
            <v>740.60341231968005</v>
          </cell>
          <cell r="DP61">
            <v>793.50365605680008</v>
          </cell>
          <cell r="DQ61">
            <v>846.40389979392012</v>
          </cell>
          <cell r="DR61">
            <v>899.30414353104015</v>
          </cell>
          <cell r="DS61">
            <v>952.20438726816019</v>
          </cell>
          <cell r="DT61">
            <v>1005.1046310052802</v>
          </cell>
          <cell r="DU61">
            <v>1058.0048747424003</v>
          </cell>
          <cell r="DV61">
            <v>1110.9051184795203</v>
          </cell>
          <cell r="DW61">
            <v>1163.8053622166403</v>
          </cell>
          <cell r="DX61">
            <v>1216.7056059537604</v>
          </cell>
          <cell r="DY61">
            <v>1269.6058496908804</v>
          </cell>
          <cell r="DZ61">
            <v>1322.5060934280004</v>
          </cell>
          <cell r="EA61">
            <v>1375.4063371651205</v>
          </cell>
          <cell r="EB61">
            <v>1428.3065809022405</v>
          </cell>
          <cell r="EC61">
            <v>1481.2068246393605</v>
          </cell>
          <cell r="ED61">
            <v>1534.1070683764806</v>
          </cell>
          <cell r="EE61">
            <v>1587.0073121136006</v>
          </cell>
          <cell r="EF61">
            <v>1639.9075558507207</v>
          </cell>
          <cell r="EG61">
            <v>1692.8077995878407</v>
          </cell>
          <cell r="EH61">
            <v>1745.7080433249607</v>
          </cell>
          <cell r="EI61">
            <v>1798.6082870620808</v>
          </cell>
          <cell r="EJ61">
            <v>1851.5085307992008</v>
          </cell>
          <cell r="EK61">
            <v>1904.4087745363208</v>
          </cell>
          <cell r="EL61">
            <v>1957.3090182734409</v>
          </cell>
          <cell r="EM61">
            <v>2010.2092620105609</v>
          </cell>
          <cell r="EN61">
            <v>2063.1095057476809</v>
          </cell>
          <cell r="EO61">
            <v>2116.009749484801</v>
          </cell>
          <cell r="EP61">
            <v>2168.909993221921</v>
          </cell>
          <cell r="EQ61">
            <v>2221.810236959041</v>
          </cell>
          <cell r="ER61">
            <v>2274.7104806961611</v>
          </cell>
          <cell r="ES61">
            <v>2327.6107244332811</v>
          </cell>
          <cell r="ET61">
            <v>2380.5109681704012</v>
          </cell>
          <cell r="EU61">
            <v>2433.4112119075212</v>
          </cell>
          <cell r="EV61">
            <v>2486.3114556446412</v>
          </cell>
          <cell r="EW61">
            <v>2539.2116993817613</v>
          </cell>
          <cell r="EX61">
            <v>2592.1119431188813</v>
          </cell>
          <cell r="EY61">
            <v>2645.0121868560013</v>
          </cell>
          <cell r="EZ61">
            <v>2697.9124305931214</v>
          </cell>
          <cell r="FA61">
            <v>2750.8126743302414</v>
          </cell>
          <cell r="FB61">
            <v>2803.7129180673614</v>
          </cell>
          <cell r="FC61">
            <v>2856.6131618044815</v>
          </cell>
          <cell r="FD61">
            <v>2909.5134055416015</v>
          </cell>
          <cell r="FE61">
            <v>2962.4136492787216</v>
          </cell>
          <cell r="FF61">
            <v>3015.3138930158416</v>
          </cell>
          <cell r="FG61">
            <v>3068.2141367529616</v>
          </cell>
          <cell r="FH61">
            <v>3121.1143804900817</v>
          </cell>
          <cell r="FI61">
            <v>3174.0146242272017</v>
          </cell>
          <cell r="FJ61">
            <v>3226.9148679643217</v>
          </cell>
          <cell r="FK61">
            <v>3279.8151117014418</v>
          </cell>
          <cell r="FL61">
            <v>3332.7153554385618</v>
          </cell>
          <cell r="FM61">
            <v>3385.6155991756818</v>
          </cell>
          <cell r="FN61">
            <v>3438.5158429128019</v>
          </cell>
          <cell r="FO61">
            <v>3491.4160866499219</v>
          </cell>
          <cell r="FP61">
            <v>3544.3163303870419</v>
          </cell>
          <cell r="FQ61">
            <v>3597.216574124162</v>
          </cell>
          <cell r="FR61">
            <v>3650.116817861282</v>
          </cell>
          <cell r="FS61">
            <v>3703.0170615984021</v>
          </cell>
          <cell r="FT61">
            <v>3755.9173053355221</v>
          </cell>
          <cell r="FU61">
            <v>3808.8175490726421</v>
          </cell>
          <cell r="FV61">
            <v>3861.7177928097622</v>
          </cell>
          <cell r="FW61">
            <v>3914.6180365468822</v>
          </cell>
          <cell r="FX61">
            <v>3967.5182802840022</v>
          </cell>
          <cell r="FY61">
            <v>4020.4185240211223</v>
          </cell>
          <cell r="FZ61">
            <v>4073.3187677582423</v>
          </cell>
          <cell r="GA61">
            <v>4126.2190114953619</v>
          </cell>
          <cell r="GB61">
            <v>4179.1192552324819</v>
          </cell>
          <cell r="GC61">
            <v>4232.019498969602</v>
          </cell>
          <cell r="GD61">
            <v>4284.919742706722</v>
          </cell>
          <cell r="GE61">
            <v>4337.819986443842</v>
          </cell>
          <cell r="GF61">
            <v>4390.7202301809621</v>
          </cell>
          <cell r="GG61">
            <v>4443.6204739180821</v>
          </cell>
          <cell r="GH61">
            <v>4496.5207176552021</v>
          </cell>
          <cell r="GI61">
            <v>4549.4209613923222</v>
          </cell>
          <cell r="GJ61">
            <v>4602.3212051294422</v>
          </cell>
          <cell r="GK61">
            <v>4655.2214488665622</v>
          </cell>
          <cell r="GL61">
            <v>4708.1216926036823</v>
          </cell>
          <cell r="GM61">
            <v>4761.0219363408023</v>
          </cell>
          <cell r="GN61">
            <v>4813.9221800779223</v>
          </cell>
          <cell r="GO61">
            <v>4866.8224238150424</v>
          </cell>
          <cell r="GP61">
            <v>4919.7226675521624</v>
          </cell>
          <cell r="GQ61">
            <v>4972.6229112892825</v>
          </cell>
          <cell r="GR61">
            <v>5025.5231550264025</v>
          </cell>
          <cell r="GS61">
            <v>5078.4233987635225</v>
          </cell>
          <cell r="GT61">
            <v>5131.3236425006426</v>
          </cell>
          <cell r="GU61">
            <v>5184.2238862377626</v>
          </cell>
          <cell r="GV61">
            <v>5237.1241299748826</v>
          </cell>
          <cell r="GW61">
            <v>5290.0243737120027</v>
          </cell>
        </row>
        <row r="62">
          <cell r="B62" t="str">
            <v>SF</v>
          </cell>
          <cell r="C62">
            <v>2.98</v>
          </cell>
          <cell r="D62">
            <v>67.368686468640007</v>
          </cell>
          <cell r="E62">
            <v>67.368686468640007</v>
          </cell>
          <cell r="F62">
            <v>67.368686468640007</v>
          </cell>
          <cell r="G62">
            <v>67.368686468640007</v>
          </cell>
          <cell r="H62">
            <v>67.368686468640007</v>
          </cell>
          <cell r="I62">
            <v>67.368686468640007</v>
          </cell>
          <cell r="J62">
            <v>67.368686468640007</v>
          </cell>
          <cell r="K62">
            <v>67.368686468640007</v>
          </cell>
          <cell r="L62">
            <v>67.368686468640007</v>
          </cell>
          <cell r="M62">
            <v>67.368686468640007</v>
          </cell>
          <cell r="N62">
            <v>67.368686468640007</v>
          </cell>
          <cell r="O62">
            <v>67.368686468640007</v>
          </cell>
          <cell r="P62">
            <v>67.368686468640007</v>
          </cell>
          <cell r="Q62">
            <v>67.368686468640007</v>
          </cell>
          <cell r="R62">
            <v>67.368686468640007</v>
          </cell>
          <cell r="S62">
            <v>67.368686468640007</v>
          </cell>
          <cell r="T62">
            <v>67.368686468640007</v>
          </cell>
          <cell r="U62">
            <v>67.368686468640007</v>
          </cell>
          <cell r="V62">
            <v>67.368686468640007</v>
          </cell>
          <cell r="W62">
            <v>67.368686468640007</v>
          </cell>
          <cell r="X62">
            <v>67.368686468640007</v>
          </cell>
          <cell r="Y62">
            <v>67.368686468640007</v>
          </cell>
          <cell r="Z62">
            <v>67.368686468640007</v>
          </cell>
          <cell r="AA62">
            <v>67.368686468640007</v>
          </cell>
          <cell r="AB62">
            <v>67.368686468640007</v>
          </cell>
          <cell r="AC62">
            <v>67.368686468640007</v>
          </cell>
          <cell r="AD62">
            <v>67.368686468640007</v>
          </cell>
          <cell r="AE62">
            <v>67.368686468640007</v>
          </cell>
          <cell r="AF62">
            <v>67.368686468640007</v>
          </cell>
          <cell r="AG62">
            <v>67.368686468640007</v>
          </cell>
          <cell r="AH62">
            <v>67.368686468640007</v>
          </cell>
          <cell r="AI62">
            <v>67.368686468640007</v>
          </cell>
          <cell r="AJ62">
            <v>67.368686468640007</v>
          </cell>
          <cell r="AK62">
            <v>67.368686468640007</v>
          </cell>
          <cell r="AL62">
            <v>67.368686468640007</v>
          </cell>
          <cell r="AM62">
            <v>67.368686468640007</v>
          </cell>
          <cell r="AN62">
            <v>67.368686468640007</v>
          </cell>
          <cell r="AO62">
            <v>67.368686468640007</v>
          </cell>
          <cell r="AP62">
            <v>67.368686468640007</v>
          </cell>
          <cell r="AQ62">
            <v>67.368686468640007</v>
          </cell>
          <cell r="AR62">
            <v>67.368686468640007</v>
          </cell>
          <cell r="AS62">
            <v>67.368686468640007</v>
          </cell>
          <cell r="AT62">
            <v>67.368686468640007</v>
          </cell>
          <cell r="AU62">
            <v>67.368686468640007</v>
          </cell>
          <cell r="AV62">
            <v>67.368686468640007</v>
          </cell>
          <cell r="AW62">
            <v>67.368686468640007</v>
          </cell>
          <cell r="AX62">
            <v>67.368686468640007</v>
          </cell>
          <cell r="AY62">
            <v>67.368686468640007</v>
          </cell>
          <cell r="AZ62">
            <v>67.368686468640007</v>
          </cell>
          <cell r="BA62">
            <v>67.368686468640007</v>
          </cell>
          <cell r="BB62">
            <v>67.368686468640007</v>
          </cell>
          <cell r="BC62">
            <v>67.368686468640007</v>
          </cell>
          <cell r="BD62">
            <v>67.368686468640007</v>
          </cell>
          <cell r="BE62">
            <v>67.368686468640007</v>
          </cell>
          <cell r="BF62">
            <v>67.368686468640007</v>
          </cell>
          <cell r="BG62">
            <v>67.368686468640007</v>
          </cell>
          <cell r="BH62">
            <v>67.368686468640007</v>
          </cell>
          <cell r="BI62">
            <v>67.368686468640007</v>
          </cell>
          <cell r="BJ62">
            <v>67.368686468640007</v>
          </cell>
          <cell r="BK62">
            <v>67.368686468640007</v>
          </cell>
          <cell r="BL62">
            <v>67.368686468640007</v>
          </cell>
          <cell r="BM62">
            <v>67.368686468640007</v>
          </cell>
          <cell r="BN62">
            <v>67.368686468640007</v>
          </cell>
          <cell r="BO62">
            <v>67.368686468640007</v>
          </cell>
          <cell r="BP62">
            <v>67.368686468640007</v>
          </cell>
          <cell r="BQ62">
            <v>67.368686468640007</v>
          </cell>
          <cell r="BR62">
            <v>67.368686468640007</v>
          </cell>
          <cell r="BS62">
            <v>67.368686468640007</v>
          </cell>
          <cell r="BT62">
            <v>67.368686468640007</v>
          </cell>
          <cell r="BU62">
            <v>67.368686468640007</v>
          </cell>
          <cell r="BV62">
            <v>67.368686468640007</v>
          </cell>
          <cell r="BW62">
            <v>67.368686468640007</v>
          </cell>
          <cell r="BX62">
            <v>67.368686468640007</v>
          </cell>
          <cell r="BY62">
            <v>67.368686468640007</v>
          </cell>
          <cell r="BZ62">
            <v>67.368686468640007</v>
          </cell>
          <cell r="CA62">
            <v>67.368686468640007</v>
          </cell>
          <cell r="CB62">
            <v>67.368686468640007</v>
          </cell>
          <cell r="CC62">
            <v>67.368686468640007</v>
          </cell>
          <cell r="CD62">
            <v>67.368686468640007</v>
          </cell>
          <cell r="CE62">
            <v>67.368686468640007</v>
          </cell>
          <cell r="CF62">
            <v>67.368686468640007</v>
          </cell>
          <cell r="CG62">
            <v>67.368686468640007</v>
          </cell>
          <cell r="CH62">
            <v>67.368686468640007</v>
          </cell>
          <cell r="CI62">
            <v>67.368686468640007</v>
          </cell>
          <cell r="CJ62">
            <v>67.368686468640007</v>
          </cell>
          <cell r="CK62">
            <v>67.368686468640007</v>
          </cell>
          <cell r="CL62">
            <v>67.368686468640007</v>
          </cell>
          <cell r="CM62">
            <v>67.368686468640007</v>
          </cell>
          <cell r="CN62">
            <v>67.368686468640007</v>
          </cell>
          <cell r="CO62">
            <v>67.368686468640007</v>
          </cell>
          <cell r="CP62">
            <v>67.368686468640007</v>
          </cell>
          <cell r="CQ62">
            <v>67.368686468640007</v>
          </cell>
          <cell r="CR62">
            <v>67.368686468640007</v>
          </cell>
          <cell r="CS62">
            <v>67.368686468640007</v>
          </cell>
          <cell r="CT62">
            <v>67.368686468640007</v>
          </cell>
          <cell r="CU62">
            <v>67.368686468640007</v>
          </cell>
          <cell r="CV62">
            <v>67.368686468640007</v>
          </cell>
          <cell r="CW62">
            <v>67.368686468640007</v>
          </cell>
          <cell r="CX62">
            <v>67.368686468640007</v>
          </cell>
          <cell r="CY62">
            <v>67.368686468640007</v>
          </cell>
          <cell r="DA62" t="str">
            <v>SF</v>
          </cell>
          <cell r="DB62">
            <v>67.368686468640007</v>
          </cell>
          <cell r="DC62">
            <v>134.73737293728001</v>
          </cell>
          <cell r="DD62">
            <v>202.10605940592001</v>
          </cell>
          <cell r="DE62">
            <v>269.47474587456003</v>
          </cell>
          <cell r="DF62">
            <v>336.84343234320005</v>
          </cell>
          <cell r="DG62">
            <v>404.21211881184007</v>
          </cell>
          <cell r="DH62">
            <v>471.58080528048009</v>
          </cell>
          <cell r="DI62">
            <v>538.94949174912006</v>
          </cell>
          <cell r="DJ62">
            <v>606.31817821776008</v>
          </cell>
          <cell r="DK62">
            <v>673.6868646864001</v>
          </cell>
          <cell r="DL62">
            <v>741.05555115504012</v>
          </cell>
          <cell r="DM62">
            <v>808.42423762368014</v>
          </cell>
          <cell r="DN62">
            <v>875.79292409232016</v>
          </cell>
          <cell r="DO62">
            <v>943.16161056096018</v>
          </cell>
          <cell r="DP62">
            <v>1010.5302970296002</v>
          </cell>
          <cell r="DQ62">
            <v>1077.8989834982401</v>
          </cell>
          <cell r="DR62">
            <v>1145.26766996688</v>
          </cell>
          <cell r="DS62">
            <v>1212.6363564355199</v>
          </cell>
          <cell r="DT62">
            <v>1280.0050429041598</v>
          </cell>
          <cell r="DU62">
            <v>1347.3737293727997</v>
          </cell>
          <cell r="DV62">
            <v>1414.7424158414397</v>
          </cell>
          <cell r="DW62">
            <v>1482.1111023100796</v>
          </cell>
          <cell r="DX62">
            <v>1549.4797887787195</v>
          </cell>
          <cell r="DY62">
            <v>1616.8484752473594</v>
          </cell>
          <cell r="DZ62">
            <v>1684.2171617159993</v>
          </cell>
          <cell r="EA62">
            <v>1751.5858481846392</v>
          </cell>
          <cell r="EB62">
            <v>1818.9545346532791</v>
          </cell>
          <cell r="EC62">
            <v>1886.323221121919</v>
          </cell>
          <cell r="ED62">
            <v>1953.6919075905589</v>
          </cell>
          <cell r="EE62">
            <v>2021.0605940591988</v>
          </cell>
          <cell r="EF62">
            <v>2088.4292805278387</v>
          </cell>
          <cell r="EG62">
            <v>2155.7979669964789</v>
          </cell>
          <cell r="EH62">
            <v>2223.166653465119</v>
          </cell>
          <cell r="EI62">
            <v>2290.5353399337591</v>
          </cell>
          <cell r="EJ62">
            <v>2357.9040264023993</v>
          </cell>
          <cell r="EK62">
            <v>2425.2727128710394</v>
          </cell>
          <cell r="EL62">
            <v>2492.6413993396795</v>
          </cell>
          <cell r="EM62">
            <v>2560.0100858083197</v>
          </cell>
          <cell r="EN62">
            <v>2627.3787722769598</v>
          </cell>
          <cell r="EO62">
            <v>2694.7474587455999</v>
          </cell>
          <cell r="EP62">
            <v>2762.1161452142401</v>
          </cell>
          <cell r="EQ62">
            <v>2829.4848316828802</v>
          </cell>
          <cell r="ER62">
            <v>2896.8535181515203</v>
          </cell>
          <cell r="ES62">
            <v>2964.2222046201605</v>
          </cell>
          <cell r="ET62">
            <v>3031.5908910888006</v>
          </cell>
          <cell r="EU62">
            <v>3098.9595775574408</v>
          </cell>
          <cell r="EV62">
            <v>3166.3282640260809</v>
          </cell>
          <cell r="EW62">
            <v>3233.696950494721</v>
          </cell>
          <cell r="EX62">
            <v>3301.0656369633612</v>
          </cell>
          <cell r="EY62">
            <v>3368.4343234320013</v>
          </cell>
          <cell r="EZ62">
            <v>3435.8030099006414</v>
          </cell>
          <cell r="FA62">
            <v>3503.1716963692816</v>
          </cell>
          <cell r="FB62">
            <v>3570.5403828379217</v>
          </cell>
          <cell r="FC62">
            <v>3637.9090693065618</v>
          </cell>
          <cell r="FD62">
            <v>3705.277755775202</v>
          </cell>
          <cell r="FE62">
            <v>3772.6464422438421</v>
          </cell>
          <cell r="FF62">
            <v>3840.0151287124822</v>
          </cell>
          <cell r="FG62">
            <v>3907.3838151811224</v>
          </cell>
          <cell r="FH62">
            <v>3974.7525016497625</v>
          </cell>
          <cell r="FI62">
            <v>4042.1211881184026</v>
          </cell>
          <cell r="FJ62">
            <v>4109.4898745870423</v>
          </cell>
          <cell r="FK62">
            <v>4176.858561055682</v>
          </cell>
          <cell r="FL62">
            <v>4244.2272475243217</v>
          </cell>
          <cell r="FM62">
            <v>4311.5959339929614</v>
          </cell>
          <cell r="FN62">
            <v>4378.964620461601</v>
          </cell>
          <cell r="FO62">
            <v>4446.3333069302407</v>
          </cell>
          <cell r="FP62">
            <v>4513.7019933988804</v>
          </cell>
          <cell r="FQ62">
            <v>4581.0706798675201</v>
          </cell>
          <cell r="FR62">
            <v>4648.4393663361598</v>
          </cell>
          <cell r="FS62">
            <v>4715.8080528047994</v>
          </cell>
          <cell r="FT62">
            <v>4783.1767392734391</v>
          </cell>
          <cell r="FU62">
            <v>4850.5454257420788</v>
          </cell>
          <cell r="FV62">
            <v>4917.9141122107185</v>
          </cell>
          <cell r="FW62">
            <v>4985.2827986793582</v>
          </cell>
          <cell r="FX62">
            <v>5052.6514851479978</v>
          </cell>
          <cell r="FY62">
            <v>5120.0201716166375</v>
          </cell>
          <cell r="FZ62">
            <v>5187.3888580852772</v>
          </cell>
          <cell r="GA62">
            <v>5254.7575445539169</v>
          </cell>
          <cell r="GB62">
            <v>5322.1262310225566</v>
          </cell>
          <cell r="GC62">
            <v>5389.4949174911962</v>
          </cell>
          <cell r="GD62">
            <v>5456.8636039598359</v>
          </cell>
          <cell r="GE62">
            <v>5524.2322904284756</v>
          </cell>
          <cell r="GF62">
            <v>5591.6009768971153</v>
          </cell>
          <cell r="GG62">
            <v>5658.969663365755</v>
          </cell>
          <cell r="GH62">
            <v>5726.3383498343946</v>
          </cell>
          <cell r="GI62">
            <v>5793.7070363030343</v>
          </cell>
          <cell r="GJ62">
            <v>5861.075722771674</v>
          </cell>
          <cell r="GK62">
            <v>5928.4444092403137</v>
          </cell>
          <cell r="GL62">
            <v>5995.8130957089534</v>
          </cell>
          <cell r="GM62">
            <v>6063.181782177593</v>
          </cell>
          <cell r="GN62">
            <v>6130.5504686462327</v>
          </cell>
          <cell r="GO62">
            <v>6197.9191551148724</v>
          </cell>
          <cell r="GP62">
            <v>6265.2878415835121</v>
          </cell>
          <cell r="GQ62">
            <v>6332.6565280521518</v>
          </cell>
          <cell r="GR62">
            <v>6400.0252145207915</v>
          </cell>
          <cell r="GS62">
            <v>6467.3939009894311</v>
          </cell>
          <cell r="GT62">
            <v>6534.7625874580708</v>
          </cell>
          <cell r="GU62">
            <v>6602.1312739267105</v>
          </cell>
          <cell r="GV62">
            <v>6669.4999603953502</v>
          </cell>
          <cell r="GW62">
            <v>6736.8686468639899</v>
          </cell>
        </row>
        <row r="63">
          <cell r="B63" t="str">
            <v>SG</v>
          </cell>
          <cell r="C63">
            <v>2.04</v>
          </cell>
          <cell r="D63">
            <v>46.118161206720004</v>
          </cell>
          <cell r="E63">
            <v>46.118161206720004</v>
          </cell>
          <cell r="F63">
            <v>46.118161206720004</v>
          </cell>
          <cell r="G63">
            <v>46.118161206720004</v>
          </cell>
          <cell r="H63">
            <v>46.118161206720004</v>
          </cell>
          <cell r="I63">
            <v>46.118161206720004</v>
          </cell>
          <cell r="J63">
            <v>46.118161206720004</v>
          </cell>
          <cell r="K63">
            <v>46.118161206720004</v>
          </cell>
          <cell r="L63">
            <v>46.118161206720004</v>
          </cell>
          <cell r="M63">
            <v>46.118161206720004</v>
          </cell>
          <cell r="N63">
            <v>46.118161206720004</v>
          </cell>
          <cell r="O63">
            <v>46.118161206720004</v>
          </cell>
          <cell r="P63">
            <v>46.118161206720004</v>
          </cell>
          <cell r="Q63">
            <v>46.118161206720004</v>
          </cell>
          <cell r="R63">
            <v>46.118161206720004</v>
          </cell>
          <cell r="S63">
            <v>46.118161206720004</v>
          </cell>
          <cell r="T63">
            <v>46.118161206720004</v>
          </cell>
          <cell r="U63">
            <v>46.118161206720004</v>
          </cell>
          <cell r="V63">
            <v>46.118161206720004</v>
          </cell>
          <cell r="W63">
            <v>46.118161206720004</v>
          </cell>
          <cell r="X63">
            <v>46.118161206720004</v>
          </cell>
          <cell r="Y63">
            <v>46.118161206720004</v>
          </cell>
          <cell r="Z63">
            <v>46.118161206720004</v>
          </cell>
          <cell r="AA63">
            <v>46.118161206720004</v>
          </cell>
          <cell r="AB63">
            <v>46.118161206720004</v>
          </cell>
          <cell r="AC63">
            <v>46.118161206720004</v>
          </cell>
          <cell r="AD63">
            <v>46.118161206720004</v>
          </cell>
          <cell r="AE63">
            <v>46.118161206720004</v>
          </cell>
          <cell r="AF63">
            <v>46.118161206720004</v>
          </cell>
          <cell r="AG63">
            <v>46.118161206720004</v>
          </cell>
          <cell r="AH63">
            <v>46.118161206720004</v>
          </cell>
          <cell r="AI63">
            <v>46.118161206720004</v>
          </cell>
          <cell r="AJ63">
            <v>46.118161206720004</v>
          </cell>
          <cell r="AK63">
            <v>46.118161206720004</v>
          </cell>
          <cell r="AL63">
            <v>46.118161206720004</v>
          </cell>
          <cell r="AM63">
            <v>46.118161206720004</v>
          </cell>
          <cell r="AN63">
            <v>46.118161206720004</v>
          </cell>
          <cell r="AO63">
            <v>46.118161206720004</v>
          </cell>
          <cell r="AP63">
            <v>46.118161206720004</v>
          </cell>
          <cell r="AQ63">
            <v>46.118161206720004</v>
          </cell>
          <cell r="AR63">
            <v>46.118161206720004</v>
          </cell>
          <cell r="AS63">
            <v>46.118161206720004</v>
          </cell>
          <cell r="AT63">
            <v>46.118161206720004</v>
          </cell>
          <cell r="AU63">
            <v>46.118161206720004</v>
          </cell>
          <cell r="AV63">
            <v>46.118161206720004</v>
          </cell>
          <cell r="AW63">
            <v>46.118161206720004</v>
          </cell>
          <cell r="AX63">
            <v>46.118161206720004</v>
          </cell>
          <cell r="AY63">
            <v>46.118161206720004</v>
          </cell>
          <cell r="AZ63">
            <v>46.118161206720004</v>
          </cell>
          <cell r="BA63">
            <v>46.118161206720004</v>
          </cell>
          <cell r="BB63">
            <v>46.118161206720004</v>
          </cell>
          <cell r="BC63">
            <v>46.118161206720004</v>
          </cell>
          <cell r="BD63">
            <v>46.118161206720004</v>
          </cell>
          <cell r="BE63">
            <v>46.118161206720004</v>
          </cell>
          <cell r="BF63">
            <v>46.118161206720004</v>
          </cell>
          <cell r="BG63">
            <v>46.118161206720004</v>
          </cell>
          <cell r="BH63">
            <v>46.118161206720004</v>
          </cell>
          <cell r="BI63">
            <v>46.118161206720004</v>
          </cell>
          <cell r="BJ63">
            <v>46.118161206720004</v>
          </cell>
          <cell r="BK63">
            <v>46.118161206720004</v>
          </cell>
          <cell r="BL63">
            <v>46.118161206720004</v>
          </cell>
          <cell r="BM63">
            <v>46.118161206720004</v>
          </cell>
          <cell r="BN63">
            <v>46.118161206720004</v>
          </cell>
          <cell r="BO63">
            <v>46.118161206720004</v>
          </cell>
          <cell r="BP63">
            <v>46.118161206720004</v>
          </cell>
          <cell r="BQ63">
            <v>46.118161206720004</v>
          </cell>
          <cell r="BR63">
            <v>46.118161206720004</v>
          </cell>
          <cell r="BS63">
            <v>46.118161206720004</v>
          </cell>
          <cell r="BT63">
            <v>46.118161206720004</v>
          </cell>
          <cell r="BU63">
            <v>46.118161206720004</v>
          </cell>
          <cell r="BV63">
            <v>46.118161206720004</v>
          </cell>
          <cell r="BW63">
            <v>46.118161206720004</v>
          </cell>
          <cell r="BX63">
            <v>46.118161206720004</v>
          </cell>
          <cell r="BY63">
            <v>46.118161206720004</v>
          </cell>
          <cell r="BZ63">
            <v>46.118161206720004</v>
          </cell>
          <cell r="CA63">
            <v>46.118161206720004</v>
          </cell>
          <cell r="CB63">
            <v>46.118161206720004</v>
          </cell>
          <cell r="CC63">
            <v>46.118161206720004</v>
          </cell>
          <cell r="CD63">
            <v>46.118161206720004</v>
          </cell>
          <cell r="CE63">
            <v>46.118161206720004</v>
          </cell>
          <cell r="CF63">
            <v>46.118161206720004</v>
          </cell>
          <cell r="CG63">
            <v>46.118161206720004</v>
          </cell>
          <cell r="CH63">
            <v>46.118161206720004</v>
          </cell>
          <cell r="CI63">
            <v>46.118161206720004</v>
          </cell>
          <cell r="CJ63">
            <v>46.118161206720004</v>
          </cell>
          <cell r="CK63">
            <v>46.118161206720004</v>
          </cell>
          <cell r="CL63">
            <v>46.118161206720004</v>
          </cell>
          <cell r="CM63">
            <v>46.118161206720004</v>
          </cell>
          <cell r="CN63">
            <v>46.118161206720004</v>
          </cell>
          <cell r="CO63">
            <v>46.118161206720004</v>
          </cell>
          <cell r="CP63">
            <v>46.118161206720004</v>
          </cell>
          <cell r="CQ63">
            <v>46.118161206720004</v>
          </cell>
          <cell r="CR63">
            <v>46.118161206720004</v>
          </cell>
          <cell r="CS63">
            <v>46.118161206720004</v>
          </cell>
          <cell r="CT63">
            <v>46.118161206720004</v>
          </cell>
          <cell r="CU63">
            <v>46.118161206720004</v>
          </cell>
          <cell r="CV63">
            <v>46.118161206720004</v>
          </cell>
          <cell r="CW63">
            <v>46.118161206720004</v>
          </cell>
          <cell r="CX63">
            <v>46.118161206720004</v>
          </cell>
          <cell r="CY63">
            <v>46.118161206720004</v>
          </cell>
          <cell r="DA63" t="str">
            <v>SG</v>
          </cell>
          <cell r="DB63">
            <v>46.118161206720004</v>
          </cell>
          <cell r="DC63">
            <v>92.236322413440007</v>
          </cell>
          <cell r="DD63">
            <v>138.35448362016001</v>
          </cell>
          <cell r="DE63">
            <v>184.47264482688001</v>
          </cell>
          <cell r="DF63">
            <v>230.59080603360002</v>
          </cell>
          <cell r="DG63">
            <v>276.70896724032002</v>
          </cell>
          <cell r="DH63">
            <v>322.82712844704002</v>
          </cell>
          <cell r="DI63">
            <v>368.94528965376003</v>
          </cell>
          <cell r="DJ63">
            <v>415.06345086048003</v>
          </cell>
          <cell r="DK63">
            <v>461.18161206720004</v>
          </cell>
          <cell r="DL63">
            <v>507.29977327392004</v>
          </cell>
          <cell r="DM63">
            <v>553.41793448064004</v>
          </cell>
          <cell r="DN63">
            <v>599.5360956873601</v>
          </cell>
          <cell r="DO63">
            <v>645.65425689408016</v>
          </cell>
          <cell r="DP63">
            <v>691.77241810080022</v>
          </cell>
          <cell r="DQ63">
            <v>737.89057930752028</v>
          </cell>
          <cell r="DR63">
            <v>784.00874051424034</v>
          </cell>
          <cell r="DS63">
            <v>830.1269017209604</v>
          </cell>
          <cell r="DT63">
            <v>876.24506292768046</v>
          </cell>
          <cell r="DU63">
            <v>922.36322413440053</v>
          </cell>
          <cell r="DV63">
            <v>968.48138534112059</v>
          </cell>
          <cell r="DW63">
            <v>1014.5995465478406</v>
          </cell>
          <cell r="DX63">
            <v>1060.7177077545607</v>
          </cell>
          <cell r="DY63">
            <v>1106.8358689612808</v>
          </cell>
          <cell r="DZ63">
            <v>1152.9540301680008</v>
          </cell>
          <cell r="EA63">
            <v>1199.0721913747209</v>
          </cell>
          <cell r="EB63">
            <v>1245.1903525814409</v>
          </cell>
          <cell r="EC63">
            <v>1291.308513788161</v>
          </cell>
          <cell r="ED63">
            <v>1337.4266749948811</v>
          </cell>
          <cell r="EE63">
            <v>1383.5448362016011</v>
          </cell>
          <cell r="EF63">
            <v>1429.6629974083212</v>
          </cell>
          <cell r="EG63">
            <v>1475.7811586150412</v>
          </cell>
          <cell r="EH63">
            <v>1521.8993198217613</v>
          </cell>
          <cell r="EI63">
            <v>1568.0174810284814</v>
          </cell>
          <cell r="EJ63">
            <v>1614.1356422352014</v>
          </cell>
          <cell r="EK63">
            <v>1660.2538034419215</v>
          </cell>
          <cell r="EL63">
            <v>1706.3719646486416</v>
          </cell>
          <cell r="EM63">
            <v>1752.4901258553616</v>
          </cell>
          <cell r="EN63">
            <v>1798.6082870620817</v>
          </cell>
          <cell r="EO63">
            <v>1844.7264482688017</v>
          </cell>
          <cell r="EP63">
            <v>1890.8446094755218</v>
          </cell>
          <cell r="EQ63">
            <v>1936.9627706822419</v>
          </cell>
          <cell r="ER63">
            <v>1983.0809318889619</v>
          </cell>
          <cell r="ES63">
            <v>2029.199093095682</v>
          </cell>
          <cell r="ET63">
            <v>2075.317254302402</v>
          </cell>
          <cell r="EU63">
            <v>2121.4354155091219</v>
          </cell>
          <cell r="EV63">
            <v>2167.5535767158417</v>
          </cell>
          <cell r="EW63">
            <v>2213.6717379225615</v>
          </cell>
          <cell r="EX63">
            <v>2259.7898991292814</v>
          </cell>
          <cell r="EY63">
            <v>2305.9080603360012</v>
          </cell>
          <cell r="EZ63">
            <v>2352.026221542721</v>
          </cell>
          <cell r="FA63">
            <v>2398.1443827494409</v>
          </cell>
          <cell r="FB63">
            <v>2444.2625439561607</v>
          </cell>
          <cell r="FC63">
            <v>2490.3807051628805</v>
          </cell>
          <cell r="FD63">
            <v>2536.4988663696004</v>
          </cell>
          <cell r="FE63">
            <v>2582.6170275763202</v>
          </cell>
          <cell r="FF63">
            <v>2628.73518878304</v>
          </cell>
          <cell r="FG63">
            <v>2674.8533499897599</v>
          </cell>
          <cell r="FH63">
            <v>2720.9715111964797</v>
          </cell>
          <cell r="FI63">
            <v>2767.0896724031995</v>
          </cell>
          <cell r="FJ63">
            <v>2813.2078336099194</v>
          </cell>
          <cell r="FK63">
            <v>2859.3259948166392</v>
          </cell>
          <cell r="FL63">
            <v>2905.444156023359</v>
          </cell>
          <cell r="FM63">
            <v>2951.5623172300789</v>
          </cell>
          <cell r="FN63">
            <v>2997.6804784367987</v>
          </cell>
          <cell r="FO63">
            <v>3043.7986396435185</v>
          </cell>
          <cell r="FP63">
            <v>3089.9168008502384</v>
          </cell>
          <cell r="FQ63">
            <v>3136.0349620569582</v>
          </cell>
          <cell r="FR63">
            <v>3182.153123263678</v>
          </cell>
          <cell r="FS63">
            <v>3228.2712844703979</v>
          </cell>
          <cell r="FT63">
            <v>3274.3894456771177</v>
          </cell>
          <cell r="FU63">
            <v>3320.5076068838375</v>
          </cell>
          <cell r="FV63">
            <v>3366.6257680905574</v>
          </cell>
          <cell r="FW63">
            <v>3412.7439292972772</v>
          </cell>
          <cell r="FX63">
            <v>3458.862090503997</v>
          </cell>
          <cell r="FY63">
            <v>3504.9802517107169</v>
          </cell>
          <cell r="FZ63">
            <v>3551.0984129174367</v>
          </cell>
          <cell r="GA63">
            <v>3597.2165741241565</v>
          </cell>
          <cell r="GB63">
            <v>3643.3347353308764</v>
          </cell>
          <cell r="GC63">
            <v>3689.4528965375962</v>
          </cell>
          <cell r="GD63">
            <v>3735.571057744316</v>
          </cell>
          <cell r="GE63">
            <v>3781.6892189510359</v>
          </cell>
          <cell r="GF63">
            <v>3827.8073801577557</v>
          </cell>
          <cell r="GG63">
            <v>3873.9255413644755</v>
          </cell>
          <cell r="GH63">
            <v>3920.0437025711954</v>
          </cell>
          <cell r="GI63">
            <v>3966.1618637779152</v>
          </cell>
          <cell r="GJ63">
            <v>4012.280024984635</v>
          </cell>
          <cell r="GK63">
            <v>4058.3981861913549</v>
          </cell>
          <cell r="GL63">
            <v>4104.5163473980747</v>
          </cell>
          <cell r="GM63">
            <v>4150.634508604795</v>
          </cell>
          <cell r="GN63">
            <v>4196.7526698115153</v>
          </cell>
          <cell r="GO63">
            <v>4242.8708310182355</v>
          </cell>
          <cell r="GP63">
            <v>4288.9889922249558</v>
          </cell>
          <cell r="GQ63">
            <v>4335.1071534316761</v>
          </cell>
          <cell r="GR63">
            <v>4381.2253146383964</v>
          </cell>
          <cell r="GS63">
            <v>4427.3434758451167</v>
          </cell>
          <cell r="GT63">
            <v>4473.461637051837</v>
          </cell>
          <cell r="GU63">
            <v>4519.5797982585573</v>
          </cell>
          <cell r="GV63">
            <v>4565.6979594652776</v>
          </cell>
          <cell r="GW63">
            <v>4611.8161206719979</v>
          </cell>
        </row>
        <row r="64">
          <cell r="B64" t="str">
            <v>SH</v>
          </cell>
          <cell r="C64">
            <v>2.86</v>
          </cell>
          <cell r="D64">
            <v>64.655853456479988</v>
          </cell>
          <cell r="E64">
            <v>64.655853456479988</v>
          </cell>
          <cell r="F64">
            <v>64.655853456479988</v>
          </cell>
          <cell r="G64">
            <v>64.655853456479988</v>
          </cell>
          <cell r="H64">
            <v>64.655853456479988</v>
          </cell>
          <cell r="I64">
            <v>64.655853456479988</v>
          </cell>
          <cell r="J64">
            <v>64.655853456479988</v>
          </cell>
          <cell r="K64">
            <v>64.655853456479988</v>
          </cell>
          <cell r="L64">
            <v>64.655853456479988</v>
          </cell>
          <cell r="M64">
            <v>64.655853456479988</v>
          </cell>
          <cell r="N64">
            <v>64.655853456479988</v>
          </cell>
          <cell r="O64">
            <v>64.655853456479988</v>
          </cell>
          <cell r="P64">
            <v>64.655853456479988</v>
          </cell>
          <cell r="Q64">
            <v>64.655853456479988</v>
          </cell>
          <cell r="R64">
            <v>64.655853456479988</v>
          </cell>
          <cell r="S64">
            <v>64.655853456479988</v>
          </cell>
          <cell r="T64">
            <v>64.655853456479988</v>
          </cell>
          <cell r="U64">
            <v>64.655853456479988</v>
          </cell>
          <cell r="V64">
            <v>64.655853456479988</v>
          </cell>
          <cell r="W64">
            <v>64.655853456479988</v>
          </cell>
          <cell r="X64">
            <v>64.655853456479988</v>
          </cell>
          <cell r="Y64">
            <v>64.655853456479988</v>
          </cell>
          <cell r="Z64">
            <v>64.655853456479988</v>
          </cell>
          <cell r="AA64">
            <v>64.655853456479988</v>
          </cell>
          <cell r="AB64">
            <v>64.655853456479988</v>
          </cell>
          <cell r="AC64">
            <v>64.655853456479988</v>
          </cell>
          <cell r="AD64">
            <v>64.655853456479988</v>
          </cell>
          <cell r="AE64">
            <v>64.655853456479988</v>
          </cell>
          <cell r="AF64">
            <v>64.655853456479988</v>
          </cell>
          <cell r="AG64">
            <v>64.655853456479988</v>
          </cell>
          <cell r="AH64">
            <v>64.655853456479988</v>
          </cell>
          <cell r="AI64">
            <v>64.655853456479988</v>
          </cell>
          <cell r="AJ64">
            <v>64.655853456479988</v>
          </cell>
          <cell r="AK64">
            <v>64.655853456479988</v>
          </cell>
          <cell r="AL64">
            <v>64.655853456479988</v>
          </cell>
          <cell r="AM64">
            <v>64.655853456479988</v>
          </cell>
          <cell r="AN64">
            <v>64.655853456479988</v>
          </cell>
          <cell r="AO64">
            <v>64.655853456479988</v>
          </cell>
          <cell r="AP64">
            <v>64.655853456479988</v>
          </cell>
          <cell r="AQ64">
            <v>64.655853456479988</v>
          </cell>
          <cell r="AR64">
            <v>64.655853456479988</v>
          </cell>
          <cell r="AS64">
            <v>64.655853456479988</v>
          </cell>
          <cell r="AT64">
            <v>64.655853456479988</v>
          </cell>
          <cell r="AU64">
            <v>64.655853456479988</v>
          </cell>
          <cell r="AV64">
            <v>64.655853456479988</v>
          </cell>
          <cell r="AW64">
            <v>64.655853456479988</v>
          </cell>
          <cell r="AX64">
            <v>64.655853456479988</v>
          </cell>
          <cell r="AY64">
            <v>64.655853456479988</v>
          </cell>
          <cell r="AZ64">
            <v>64.655853456479988</v>
          </cell>
          <cell r="BA64">
            <v>64.655853456479988</v>
          </cell>
          <cell r="BB64">
            <v>64.655853456479988</v>
          </cell>
          <cell r="BC64">
            <v>64.655853456479988</v>
          </cell>
          <cell r="BD64">
            <v>64.655853456479988</v>
          </cell>
          <cell r="BE64">
            <v>64.655853456479988</v>
          </cell>
          <cell r="BF64">
            <v>64.655853456479988</v>
          </cell>
          <cell r="BG64">
            <v>64.655853456479988</v>
          </cell>
          <cell r="BH64">
            <v>64.655853456479988</v>
          </cell>
          <cell r="BI64">
            <v>64.655853456479988</v>
          </cell>
          <cell r="BJ64">
            <v>64.655853456479988</v>
          </cell>
          <cell r="BK64">
            <v>64.655853456479988</v>
          </cell>
          <cell r="BL64">
            <v>64.655853456479988</v>
          </cell>
          <cell r="BM64">
            <v>64.655853456479988</v>
          </cell>
          <cell r="BN64">
            <v>64.655853456479988</v>
          </cell>
          <cell r="BO64">
            <v>64.655853456479988</v>
          </cell>
          <cell r="BP64">
            <v>64.655853456479988</v>
          </cell>
          <cell r="BQ64">
            <v>64.655853456479988</v>
          </cell>
          <cell r="BR64">
            <v>64.655853456479988</v>
          </cell>
          <cell r="BS64">
            <v>64.655853456479988</v>
          </cell>
          <cell r="BT64">
            <v>64.655853456479988</v>
          </cell>
          <cell r="BU64">
            <v>64.655853456479988</v>
          </cell>
          <cell r="BV64">
            <v>64.655853456479988</v>
          </cell>
          <cell r="BW64">
            <v>64.655853456479988</v>
          </cell>
          <cell r="BX64">
            <v>64.655853456479988</v>
          </cell>
          <cell r="BY64">
            <v>64.655853456479988</v>
          </cell>
          <cell r="BZ64">
            <v>64.655853456479988</v>
          </cell>
          <cell r="CA64">
            <v>64.655853456479988</v>
          </cell>
          <cell r="CB64">
            <v>64.655853456479988</v>
          </cell>
          <cell r="CC64">
            <v>64.655853456479988</v>
          </cell>
          <cell r="CD64">
            <v>64.655853456479988</v>
          </cell>
          <cell r="CE64">
            <v>64.655853456479988</v>
          </cell>
          <cell r="CF64">
            <v>64.655853456479988</v>
          </cell>
          <cell r="CG64">
            <v>64.655853456479988</v>
          </cell>
          <cell r="CH64">
            <v>64.655853456479988</v>
          </cell>
          <cell r="CI64">
            <v>64.655853456479988</v>
          </cell>
          <cell r="CJ64">
            <v>64.655853456479988</v>
          </cell>
          <cell r="CK64">
            <v>64.655853456479988</v>
          </cell>
          <cell r="CL64">
            <v>64.655853456479988</v>
          </cell>
          <cell r="CM64">
            <v>64.655853456479988</v>
          </cell>
          <cell r="CN64">
            <v>64.655853456479988</v>
          </cell>
          <cell r="CO64">
            <v>64.655853456479988</v>
          </cell>
          <cell r="CP64">
            <v>64.655853456479988</v>
          </cell>
          <cell r="CQ64">
            <v>64.655853456479988</v>
          </cell>
          <cell r="CR64">
            <v>64.655853456479988</v>
          </cell>
          <cell r="CS64">
            <v>64.655853456479988</v>
          </cell>
          <cell r="CT64">
            <v>64.655853456479988</v>
          </cell>
          <cell r="CU64">
            <v>64.655853456479988</v>
          </cell>
          <cell r="CV64">
            <v>64.655853456479988</v>
          </cell>
          <cell r="CW64">
            <v>64.655853456479988</v>
          </cell>
          <cell r="CX64">
            <v>64.655853456479988</v>
          </cell>
          <cell r="CY64">
            <v>64.655853456479988</v>
          </cell>
          <cell r="DA64" t="str">
            <v>SH</v>
          </cell>
          <cell r="DB64">
            <v>64.655853456479988</v>
          </cell>
          <cell r="DC64">
            <v>129.31170691295998</v>
          </cell>
          <cell r="DD64">
            <v>193.96756036943998</v>
          </cell>
          <cell r="DE64">
            <v>258.62341382591995</v>
          </cell>
          <cell r="DF64">
            <v>323.27926728239993</v>
          </cell>
          <cell r="DG64">
            <v>387.9351207388799</v>
          </cell>
          <cell r="DH64">
            <v>452.59097419535988</v>
          </cell>
          <cell r="DI64">
            <v>517.24682765183991</v>
          </cell>
          <cell r="DJ64">
            <v>581.90268110831994</v>
          </cell>
          <cell r="DK64">
            <v>646.55853456479997</v>
          </cell>
          <cell r="DL64">
            <v>711.21438802128</v>
          </cell>
          <cell r="DM64">
            <v>775.87024147776003</v>
          </cell>
          <cell r="DN64">
            <v>840.52609493424006</v>
          </cell>
          <cell r="DO64">
            <v>905.18194839072009</v>
          </cell>
          <cell r="DP64">
            <v>969.83780184720013</v>
          </cell>
          <cell r="DQ64">
            <v>1034.49365530368</v>
          </cell>
          <cell r="DR64">
            <v>1099.14950876016</v>
          </cell>
          <cell r="DS64">
            <v>1163.8053622166399</v>
          </cell>
          <cell r="DT64">
            <v>1228.4612156731198</v>
          </cell>
          <cell r="DU64">
            <v>1293.1170691295997</v>
          </cell>
          <cell r="DV64">
            <v>1357.7729225860796</v>
          </cell>
          <cell r="DW64">
            <v>1422.4287760425595</v>
          </cell>
          <cell r="DX64">
            <v>1487.0846294990395</v>
          </cell>
          <cell r="DY64">
            <v>1551.7404829555194</v>
          </cell>
          <cell r="DZ64">
            <v>1616.3963364119993</v>
          </cell>
          <cell r="EA64">
            <v>1681.0521898684792</v>
          </cell>
          <cell r="EB64">
            <v>1745.7080433249591</v>
          </cell>
          <cell r="EC64">
            <v>1810.3638967814391</v>
          </cell>
          <cell r="ED64">
            <v>1875.019750237919</v>
          </cell>
          <cell r="EE64">
            <v>1939.6756036943989</v>
          </cell>
          <cell r="EF64">
            <v>2004.3314571508788</v>
          </cell>
          <cell r="EG64">
            <v>2068.9873106073587</v>
          </cell>
          <cell r="EH64">
            <v>2133.6431640638389</v>
          </cell>
          <cell r="EI64">
            <v>2198.299017520319</v>
          </cell>
          <cell r="EJ64">
            <v>2262.9548709767992</v>
          </cell>
          <cell r="EK64">
            <v>2327.6107244332793</v>
          </cell>
          <cell r="EL64">
            <v>2392.2665778897594</v>
          </cell>
          <cell r="EM64">
            <v>2456.9224313462396</v>
          </cell>
          <cell r="EN64">
            <v>2521.5782848027197</v>
          </cell>
          <cell r="EO64">
            <v>2586.2341382591999</v>
          </cell>
          <cell r="EP64">
            <v>2650.88999171568</v>
          </cell>
          <cell r="EQ64">
            <v>2715.5458451721602</v>
          </cell>
          <cell r="ER64">
            <v>2780.2016986286403</v>
          </cell>
          <cell r="ES64">
            <v>2844.8575520851205</v>
          </cell>
          <cell r="ET64">
            <v>2909.5134055416006</v>
          </cell>
          <cell r="EU64">
            <v>2974.1692589980807</v>
          </cell>
          <cell r="EV64">
            <v>3038.8251124545609</v>
          </cell>
          <cell r="EW64">
            <v>3103.480965911041</v>
          </cell>
          <cell r="EX64">
            <v>3168.1368193675212</v>
          </cell>
          <cell r="EY64">
            <v>3232.7926728240013</v>
          </cell>
          <cell r="EZ64">
            <v>3297.4485262804815</v>
          </cell>
          <cell r="FA64">
            <v>3362.1043797369616</v>
          </cell>
          <cell r="FB64">
            <v>3426.7602331934418</v>
          </cell>
          <cell r="FC64">
            <v>3491.4160866499219</v>
          </cell>
          <cell r="FD64">
            <v>3556.0719401064021</v>
          </cell>
          <cell r="FE64">
            <v>3620.7277935628822</v>
          </cell>
          <cell r="FF64">
            <v>3685.3836470193623</v>
          </cell>
          <cell r="FG64">
            <v>3750.0395004758425</v>
          </cell>
          <cell r="FH64">
            <v>3814.6953539323226</v>
          </cell>
          <cell r="FI64">
            <v>3879.3512073888028</v>
          </cell>
          <cell r="FJ64">
            <v>3944.0070608452829</v>
          </cell>
          <cell r="FK64">
            <v>4008.6629143017631</v>
          </cell>
          <cell r="FL64">
            <v>4073.3187677582432</v>
          </cell>
          <cell r="FM64">
            <v>4137.9746212147229</v>
          </cell>
          <cell r="FN64">
            <v>4202.630474671203</v>
          </cell>
          <cell r="FO64">
            <v>4267.2863281276832</v>
          </cell>
          <cell r="FP64">
            <v>4331.9421815841633</v>
          </cell>
          <cell r="FQ64">
            <v>4396.5980350406435</v>
          </cell>
          <cell r="FR64">
            <v>4461.2538884971236</v>
          </cell>
          <cell r="FS64">
            <v>4525.9097419536038</v>
          </cell>
          <cell r="FT64">
            <v>4590.5655954100839</v>
          </cell>
          <cell r="FU64">
            <v>4655.2214488665641</v>
          </cell>
          <cell r="FV64">
            <v>4719.8773023230442</v>
          </cell>
          <cell r="FW64">
            <v>4784.5331557795243</v>
          </cell>
          <cell r="FX64">
            <v>4849.1890092360045</v>
          </cell>
          <cell r="FY64">
            <v>4913.8448626924846</v>
          </cell>
          <cell r="FZ64">
            <v>4978.5007161489648</v>
          </cell>
          <cell r="GA64">
            <v>5043.1565696054449</v>
          </cell>
          <cell r="GB64">
            <v>5107.8124230619251</v>
          </cell>
          <cell r="GC64">
            <v>5172.4682765184052</v>
          </cell>
          <cell r="GD64">
            <v>5237.1241299748854</v>
          </cell>
          <cell r="GE64">
            <v>5301.7799834313655</v>
          </cell>
          <cell r="GF64">
            <v>5366.4358368878457</v>
          </cell>
          <cell r="GG64">
            <v>5431.0916903443258</v>
          </cell>
          <cell r="GH64">
            <v>5495.7475438008059</v>
          </cell>
          <cell r="GI64">
            <v>5560.4033972572861</v>
          </cell>
          <cell r="GJ64">
            <v>5625.0592507137662</v>
          </cell>
          <cell r="GK64">
            <v>5689.7151041702464</v>
          </cell>
          <cell r="GL64">
            <v>5754.3709576267265</v>
          </cell>
          <cell r="GM64">
            <v>5819.0268110832067</v>
          </cell>
          <cell r="GN64">
            <v>5883.6826645396868</v>
          </cell>
          <cell r="GO64">
            <v>5948.338517996167</v>
          </cell>
          <cell r="GP64">
            <v>6012.9943714526471</v>
          </cell>
          <cell r="GQ64">
            <v>6077.6502249091272</v>
          </cell>
          <cell r="GR64">
            <v>6142.3060783656074</v>
          </cell>
          <cell r="GS64">
            <v>6206.9619318220875</v>
          </cell>
          <cell r="GT64">
            <v>6271.6177852785677</v>
          </cell>
          <cell r="GU64">
            <v>6336.2736387350478</v>
          </cell>
          <cell r="GV64">
            <v>6400.929492191528</v>
          </cell>
          <cell r="GW64">
            <v>6465.5853456480081</v>
          </cell>
        </row>
        <row r="65">
          <cell r="B65" t="str">
            <v>SI</v>
          </cell>
          <cell r="C65">
            <v>3.53</v>
          </cell>
          <cell r="D65">
            <v>79.802504441039986</v>
          </cell>
          <cell r="E65">
            <v>79.802504441039986</v>
          </cell>
          <cell r="F65">
            <v>79.802504441039986</v>
          </cell>
          <cell r="G65">
            <v>79.802504441039986</v>
          </cell>
          <cell r="H65">
            <v>79.802504441039986</v>
          </cell>
          <cell r="I65">
            <v>79.802504441039986</v>
          </cell>
          <cell r="J65">
            <v>79.802504441039986</v>
          </cell>
          <cell r="K65">
            <v>79.802504441039986</v>
          </cell>
          <cell r="L65">
            <v>79.802504441039986</v>
          </cell>
          <cell r="M65">
            <v>79.802504441039986</v>
          </cell>
          <cell r="N65">
            <v>79.802504441039986</v>
          </cell>
          <cell r="O65">
            <v>79.802504441039986</v>
          </cell>
          <cell r="P65">
            <v>79.802504441039986</v>
          </cell>
          <cell r="Q65">
            <v>79.802504441039986</v>
          </cell>
          <cell r="R65">
            <v>79.802504441039986</v>
          </cell>
          <cell r="S65">
            <v>79.802504441039986</v>
          </cell>
          <cell r="T65">
            <v>79.802504441039986</v>
          </cell>
          <cell r="U65">
            <v>79.802504441039986</v>
          </cell>
          <cell r="V65">
            <v>79.802504441039986</v>
          </cell>
          <cell r="W65">
            <v>79.802504441039986</v>
          </cell>
          <cell r="X65">
            <v>79.802504441039986</v>
          </cell>
          <cell r="Y65">
            <v>79.802504441039986</v>
          </cell>
          <cell r="Z65">
            <v>79.802504441039986</v>
          </cell>
          <cell r="AA65">
            <v>79.802504441039986</v>
          </cell>
          <cell r="AB65">
            <v>79.802504441039986</v>
          </cell>
          <cell r="AC65">
            <v>79.802504441039986</v>
          </cell>
          <cell r="AD65">
            <v>79.802504441039986</v>
          </cell>
          <cell r="AE65">
            <v>79.802504441039986</v>
          </cell>
          <cell r="AF65">
            <v>79.802504441039986</v>
          </cell>
          <cell r="AG65">
            <v>79.802504441039986</v>
          </cell>
          <cell r="AH65">
            <v>79.802504441039986</v>
          </cell>
          <cell r="AI65">
            <v>79.802504441039986</v>
          </cell>
          <cell r="AJ65">
            <v>79.802504441039986</v>
          </cell>
          <cell r="AK65">
            <v>79.802504441039986</v>
          </cell>
          <cell r="AL65">
            <v>79.802504441039986</v>
          </cell>
          <cell r="AM65">
            <v>79.802504441039986</v>
          </cell>
          <cell r="AN65">
            <v>79.802504441039986</v>
          </cell>
          <cell r="AO65">
            <v>79.802504441039986</v>
          </cell>
          <cell r="AP65">
            <v>79.802504441039986</v>
          </cell>
          <cell r="AQ65">
            <v>79.802504441039986</v>
          </cell>
          <cell r="AR65">
            <v>79.802504441039986</v>
          </cell>
          <cell r="AS65">
            <v>79.802504441039986</v>
          </cell>
          <cell r="AT65">
            <v>79.802504441039986</v>
          </cell>
          <cell r="AU65">
            <v>79.802504441039986</v>
          </cell>
          <cell r="AV65">
            <v>79.802504441039986</v>
          </cell>
          <cell r="AW65">
            <v>79.802504441039986</v>
          </cell>
          <cell r="AX65">
            <v>79.802504441039986</v>
          </cell>
          <cell r="AY65">
            <v>79.802504441039986</v>
          </cell>
          <cell r="AZ65">
            <v>79.802504441039986</v>
          </cell>
          <cell r="BA65">
            <v>79.802504441039986</v>
          </cell>
          <cell r="BB65">
            <v>79.802504441039986</v>
          </cell>
          <cell r="BC65">
            <v>79.802504441039986</v>
          </cell>
          <cell r="BD65">
            <v>79.802504441039986</v>
          </cell>
          <cell r="BE65">
            <v>79.802504441039986</v>
          </cell>
          <cell r="BF65">
            <v>79.802504441039986</v>
          </cell>
          <cell r="BG65">
            <v>79.802504441039986</v>
          </cell>
          <cell r="BH65">
            <v>79.802504441039986</v>
          </cell>
          <cell r="BI65">
            <v>79.802504441039986</v>
          </cell>
          <cell r="BJ65">
            <v>79.802504441039986</v>
          </cell>
          <cell r="BK65">
            <v>79.802504441039986</v>
          </cell>
          <cell r="BL65">
            <v>79.802504441039986</v>
          </cell>
          <cell r="BM65">
            <v>79.802504441039986</v>
          </cell>
          <cell r="BN65">
            <v>79.802504441039986</v>
          </cell>
          <cell r="BO65">
            <v>79.802504441039986</v>
          </cell>
          <cell r="BP65">
            <v>79.802504441039986</v>
          </cell>
          <cell r="BQ65">
            <v>79.802504441039986</v>
          </cell>
          <cell r="BR65">
            <v>79.802504441039986</v>
          </cell>
          <cell r="BS65">
            <v>79.802504441039986</v>
          </cell>
          <cell r="BT65">
            <v>79.802504441039986</v>
          </cell>
          <cell r="BU65">
            <v>79.802504441039986</v>
          </cell>
          <cell r="BV65">
            <v>79.802504441039986</v>
          </cell>
          <cell r="BW65">
            <v>79.802504441039986</v>
          </cell>
          <cell r="BX65">
            <v>79.802504441039986</v>
          </cell>
          <cell r="BY65">
            <v>79.802504441039986</v>
          </cell>
          <cell r="BZ65">
            <v>79.802504441039986</v>
          </cell>
          <cell r="CA65">
            <v>79.802504441039986</v>
          </cell>
          <cell r="CB65">
            <v>79.802504441039986</v>
          </cell>
          <cell r="CC65">
            <v>79.802504441039986</v>
          </cell>
          <cell r="CD65">
            <v>79.802504441039986</v>
          </cell>
          <cell r="CE65">
            <v>79.802504441039986</v>
          </cell>
          <cell r="CF65">
            <v>79.802504441039986</v>
          </cell>
          <cell r="CG65">
            <v>79.802504441039986</v>
          </cell>
          <cell r="CH65">
            <v>79.802504441039986</v>
          </cell>
          <cell r="CI65">
            <v>79.802504441039986</v>
          </cell>
          <cell r="CJ65">
            <v>79.802504441039986</v>
          </cell>
          <cell r="CK65">
            <v>79.802504441039986</v>
          </cell>
          <cell r="CL65">
            <v>79.802504441039986</v>
          </cell>
          <cell r="CM65">
            <v>79.802504441039986</v>
          </cell>
          <cell r="CN65">
            <v>79.802504441039986</v>
          </cell>
          <cell r="CO65">
            <v>79.802504441039986</v>
          </cell>
          <cell r="CP65">
            <v>79.802504441039986</v>
          </cell>
          <cell r="CQ65">
            <v>79.802504441039986</v>
          </cell>
          <cell r="CR65">
            <v>79.802504441039986</v>
          </cell>
          <cell r="CS65">
            <v>79.802504441039986</v>
          </cell>
          <cell r="CT65">
            <v>79.802504441039986</v>
          </cell>
          <cell r="CU65">
            <v>79.802504441039986</v>
          </cell>
          <cell r="CV65">
            <v>79.802504441039986</v>
          </cell>
          <cell r="CW65">
            <v>79.802504441039986</v>
          </cell>
          <cell r="CX65">
            <v>79.802504441039986</v>
          </cell>
          <cell r="CY65">
            <v>79.802504441039986</v>
          </cell>
          <cell r="DA65" t="str">
            <v>SI</v>
          </cell>
          <cell r="DB65">
            <v>79.802504441039986</v>
          </cell>
          <cell r="DC65">
            <v>159.60500888207997</v>
          </cell>
          <cell r="DD65">
            <v>239.40751332311996</v>
          </cell>
          <cell r="DE65">
            <v>319.21001776415994</v>
          </cell>
          <cell r="DF65">
            <v>399.01252220519996</v>
          </cell>
          <cell r="DG65">
            <v>478.81502664623997</v>
          </cell>
          <cell r="DH65">
            <v>558.61753108727999</v>
          </cell>
          <cell r="DI65">
            <v>638.42003552832</v>
          </cell>
          <cell r="DJ65">
            <v>718.22253996936001</v>
          </cell>
          <cell r="DK65">
            <v>798.02504441040003</v>
          </cell>
          <cell r="DL65">
            <v>877.82754885144004</v>
          </cell>
          <cell r="DM65">
            <v>957.63005329248006</v>
          </cell>
          <cell r="DN65">
            <v>1037.4325577335201</v>
          </cell>
          <cell r="DO65">
            <v>1117.23506217456</v>
          </cell>
          <cell r="DP65">
            <v>1197.0375666155999</v>
          </cell>
          <cell r="DQ65">
            <v>1276.8400710566398</v>
          </cell>
          <cell r="DR65">
            <v>1356.6425754976797</v>
          </cell>
          <cell r="DS65">
            <v>1436.4450799387196</v>
          </cell>
          <cell r="DT65">
            <v>1516.2475843797595</v>
          </cell>
          <cell r="DU65">
            <v>1596.0500888207994</v>
          </cell>
          <cell r="DV65">
            <v>1675.8525932618393</v>
          </cell>
          <cell r="DW65">
            <v>1755.6550977028792</v>
          </cell>
          <cell r="DX65">
            <v>1835.4576021439191</v>
          </cell>
          <cell r="DY65">
            <v>1915.260106584959</v>
          </cell>
          <cell r="DZ65">
            <v>1995.0626110259989</v>
          </cell>
          <cell r="EA65">
            <v>2074.8651154670388</v>
          </cell>
          <cell r="EB65">
            <v>2154.6676199080789</v>
          </cell>
          <cell r="EC65">
            <v>2234.470124349119</v>
          </cell>
          <cell r="ED65">
            <v>2314.2726287901592</v>
          </cell>
          <cell r="EE65">
            <v>2394.0751332311993</v>
          </cell>
          <cell r="EF65">
            <v>2473.8776376722394</v>
          </cell>
          <cell r="EG65">
            <v>2553.6801421132795</v>
          </cell>
          <cell r="EH65">
            <v>2633.4826465543197</v>
          </cell>
          <cell r="EI65">
            <v>2713.2851509953598</v>
          </cell>
          <cell r="EJ65">
            <v>2793.0876554363999</v>
          </cell>
          <cell r="EK65">
            <v>2872.8901598774401</v>
          </cell>
          <cell r="EL65">
            <v>2952.6926643184802</v>
          </cell>
          <cell r="EM65">
            <v>3032.4951687595203</v>
          </cell>
          <cell r="EN65">
            <v>3112.2976732005604</v>
          </cell>
          <cell r="EO65">
            <v>3192.1001776416006</v>
          </cell>
          <cell r="EP65">
            <v>3271.9026820826407</v>
          </cell>
          <cell r="EQ65">
            <v>3351.7051865236808</v>
          </cell>
          <cell r="ER65">
            <v>3431.507690964721</v>
          </cell>
          <cell r="ES65">
            <v>3511.3101954057611</v>
          </cell>
          <cell r="ET65">
            <v>3591.1126998468012</v>
          </cell>
          <cell r="EU65">
            <v>3670.9152042878413</v>
          </cell>
          <cell r="EV65">
            <v>3750.7177087288815</v>
          </cell>
          <cell r="EW65">
            <v>3830.5202131699216</v>
          </cell>
          <cell r="EX65">
            <v>3910.3227176109617</v>
          </cell>
          <cell r="EY65">
            <v>3990.1252220520018</v>
          </cell>
          <cell r="EZ65">
            <v>4069.927726493042</v>
          </cell>
          <cell r="FA65">
            <v>4149.7302309340821</v>
          </cell>
          <cell r="FB65">
            <v>4229.5327353751218</v>
          </cell>
          <cell r="FC65">
            <v>4309.3352398161614</v>
          </cell>
          <cell r="FD65">
            <v>4389.1377442572011</v>
          </cell>
          <cell r="FE65">
            <v>4468.9402486982408</v>
          </cell>
          <cell r="FF65">
            <v>4548.7427531392805</v>
          </cell>
          <cell r="FG65">
            <v>4628.5452575803201</v>
          </cell>
          <cell r="FH65">
            <v>4708.3477620213598</v>
          </cell>
          <cell r="FI65">
            <v>4788.1502664623995</v>
          </cell>
          <cell r="FJ65">
            <v>4867.9527709034392</v>
          </cell>
          <cell r="FK65">
            <v>4947.7552753444788</v>
          </cell>
          <cell r="FL65">
            <v>5027.5577797855185</v>
          </cell>
          <cell r="FM65">
            <v>5107.3602842265582</v>
          </cell>
          <cell r="FN65">
            <v>5187.1627886675979</v>
          </cell>
          <cell r="FO65">
            <v>5266.9652931086375</v>
          </cell>
          <cell r="FP65">
            <v>5346.7677975496772</v>
          </cell>
          <cell r="FQ65">
            <v>5426.5703019907169</v>
          </cell>
          <cell r="FR65">
            <v>5506.3728064317565</v>
          </cell>
          <cell r="FS65">
            <v>5586.1753108727962</v>
          </cell>
          <cell r="FT65">
            <v>5665.9778153138359</v>
          </cell>
          <cell r="FU65">
            <v>5745.7803197548756</v>
          </cell>
          <cell r="FV65">
            <v>5825.5828241959152</v>
          </cell>
          <cell r="FW65">
            <v>5905.3853286369549</v>
          </cell>
          <cell r="FX65">
            <v>5985.1878330779946</v>
          </cell>
          <cell r="FY65">
            <v>6064.9903375190343</v>
          </cell>
          <cell r="FZ65">
            <v>6144.7928419600739</v>
          </cell>
          <cell r="GA65">
            <v>6224.5953464011136</v>
          </cell>
          <cell r="GB65">
            <v>6304.3978508421533</v>
          </cell>
          <cell r="GC65">
            <v>6384.2003552831929</v>
          </cell>
          <cell r="GD65">
            <v>6464.0028597242326</v>
          </cell>
          <cell r="GE65">
            <v>6543.8053641652723</v>
          </cell>
          <cell r="GF65">
            <v>6623.607868606312</v>
          </cell>
          <cell r="GG65">
            <v>6703.4103730473516</v>
          </cell>
          <cell r="GH65">
            <v>6783.2128774883913</v>
          </cell>
          <cell r="GI65">
            <v>6863.015381929431</v>
          </cell>
          <cell r="GJ65">
            <v>6942.8178863704707</v>
          </cell>
          <cell r="GK65">
            <v>7022.6203908115103</v>
          </cell>
          <cell r="GL65">
            <v>7102.42289525255</v>
          </cell>
          <cell r="GM65">
            <v>7182.2253996935897</v>
          </cell>
          <cell r="GN65">
            <v>7262.0279041346294</v>
          </cell>
          <cell r="GO65">
            <v>7341.830408575669</v>
          </cell>
          <cell r="GP65">
            <v>7421.6329130167087</v>
          </cell>
          <cell r="GQ65">
            <v>7501.4354174577484</v>
          </cell>
          <cell r="GR65">
            <v>7581.237921898788</v>
          </cell>
          <cell r="GS65">
            <v>7661.0404263398277</v>
          </cell>
          <cell r="GT65">
            <v>7740.8429307808674</v>
          </cell>
          <cell r="GU65">
            <v>7820.6454352219071</v>
          </cell>
          <cell r="GV65">
            <v>7900.4479396629467</v>
          </cell>
          <cell r="GW65">
            <v>7980.2504441039864</v>
          </cell>
        </row>
        <row r="66">
          <cell r="B66" t="str">
            <v>SJ</v>
          </cell>
          <cell r="C66">
            <v>2.99</v>
          </cell>
          <cell r="D66">
            <v>67.594755886320016</v>
          </cell>
          <cell r="E66">
            <v>67.594755886320016</v>
          </cell>
          <cell r="F66">
            <v>67.594755886320016</v>
          </cell>
          <cell r="G66">
            <v>67.594755886320016</v>
          </cell>
          <cell r="H66">
            <v>67.594755886320016</v>
          </cell>
          <cell r="I66">
            <v>67.594755886320016</v>
          </cell>
          <cell r="J66">
            <v>67.594755886320016</v>
          </cell>
          <cell r="K66">
            <v>67.594755886320016</v>
          </cell>
          <cell r="L66">
            <v>67.594755886320016</v>
          </cell>
          <cell r="M66">
            <v>67.594755886320016</v>
          </cell>
          <cell r="N66">
            <v>67.594755886320016</v>
          </cell>
          <cell r="O66">
            <v>67.594755886320016</v>
          </cell>
          <cell r="P66">
            <v>67.594755886320016</v>
          </cell>
          <cell r="Q66">
            <v>67.594755886320016</v>
          </cell>
          <cell r="R66">
            <v>67.594755886320016</v>
          </cell>
          <cell r="S66">
            <v>67.594755886320016</v>
          </cell>
          <cell r="T66">
            <v>67.594755886320016</v>
          </cell>
          <cell r="U66">
            <v>67.594755886320016</v>
          </cell>
          <cell r="V66">
            <v>67.594755886320016</v>
          </cell>
          <cell r="W66">
            <v>67.594755886320016</v>
          </cell>
          <cell r="X66">
            <v>67.594755886320016</v>
          </cell>
          <cell r="Y66">
            <v>67.594755886320016</v>
          </cell>
          <cell r="Z66">
            <v>67.594755886320016</v>
          </cell>
          <cell r="AA66">
            <v>67.594755886320016</v>
          </cell>
          <cell r="AB66">
            <v>67.594755886320016</v>
          </cell>
          <cell r="AC66">
            <v>67.594755886320016</v>
          </cell>
          <cell r="AD66">
            <v>67.594755886320016</v>
          </cell>
          <cell r="AE66">
            <v>67.594755886320016</v>
          </cell>
          <cell r="AF66">
            <v>67.594755886320016</v>
          </cell>
          <cell r="AG66">
            <v>67.594755886320016</v>
          </cell>
          <cell r="AH66">
            <v>67.594755886320016</v>
          </cell>
          <cell r="AI66">
            <v>67.594755886320016</v>
          </cell>
          <cell r="AJ66">
            <v>67.594755886320016</v>
          </cell>
          <cell r="AK66">
            <v>67.594755886320016</v>
          </cell>
          <cell r="AL66">
            <v>67.594755886320016</v>
          </cell>
          <cell r="AM66">
            <v>67.594755886320016</v>
          </cell>
          <cell r="AN66">
            <v>67.594755886320016</v>
          </cell>
          <cell r="AO66">
            <v>67.594755886320016</v>
          </cell>
          <cell r="AP66">
            <v>67.594755886320016</v>
          </cell>
          <cell r="AQ66">
            <v>67.594755886320016</v>
          </cell>
          <cell r="AR66">
            <v>67.594755886320016</v>
          </cell>
          <cell r="AS66">
            <v>67.594755886320016</v>
          </cell>
          <cell r="AT66">
            <v>67.594755886320016</v>
          </cell>
          <cell r="AU66">
            <v>67.594755886320016</v>
          </cell>
          <cell r="AV66">
            <v>67.594755886320016</v>
          </cell>
          <cell r="AW66">
            <v>67.594755886320016</v>
          </cell>
          <cell r="AX66">
            <v>67.594755886320016</v>
          </cell>
          <cell r="AY66">
            <v>67.594755886320016</v>
          </cell>
          <cell r="AZ66">
            <v>67.594755886320016</v>
          </cell>
          <cell r="BA66">
            <v>67.594755886320016</v>
          </cell>
          <cell r="BB66">
            <v>67.594755886320016</v>
          </cell>
          <cell r="BC66">
            <v>67.594755886320016</v>
          </cell>
          <cell r="BD66">
            <v>67.594755886320016</v>
          </cell>
          <cell r="BE66">
            <v>67.594755886320016</v>
          </cell>
          <cell r="BF66">
            <v>67.594755886320016</v>
          </cell>
          <cell r="BG66">
            <v>67.594755886320016</v>
          </cell>
          <cell r="BH66">
            <v>67.594755886320016</v>
          </cell>
          <cell r="BI66">
            <v>67.594755886320016</v>
          </cell>
          <cell r="BJ66">
            <v>67.594755886320016</v>
          </cell>
          <cell r="BK66">
            <v>67.594755886320016</v>
          </cell>
          <cell r="BL66">
            <v>67.594755886320016</v>
          </cell>
          <cell r="BM66">
            <v>67.594755886320016</v>
          </cell>
          <cell r="BN66">
            <v>67.594755886320016</v>
          </cell>
          <cell r="BO66">
            <v>67.594755886320016</v>
          </cell>
          <cell r="BP66">
            <v>67.594755886320016</v>
          </cell>
          <cell r="BQ66">
            <v>67.594755886320016</v>
          </cell>
          <cell r="BR66">
            <v>67.594755886320016</v>
          </cell>
          <cell r="BS66">
            <v>67.594755886320016</v>
          </cell>
          <cell r="BT66">
            <v>67.594755886320016</v>
          </cell>
          <cell r="BU66">
            <v>67.594755886320016</v>
          </cell>
          <cell r="BV66">
            <v>67.594755886320016</v>
          </cell>
          <cell r="BW66">
            <v>67.594755886320016</v>
          </cell>
          <cell r="BX66">
            <v>67.594755886320016</v>
          </cell>
          <cell r="BY66">
            <v>67.594755886320016</v>
          </cell>
          <cell r="BZ66">
            <v>67.594755886320016</v>
          </cell>
          <cell r="CA66">
            <v>67.594755886320016</v>
          </cell>
          <cell r="CB66">
            <v>67.594755886320016</v>
          </cell>
          <cell r="CC66">
            <v>67.594755886320016</v>
          </cell>
          <cell r="CD66">
            <v>67.594755886320016</v>
          </cell>
          <cell r="CE66">
            <v>67.594755886320016</v>
          </cell>
          <cell r="CF66">
            <v>67.594755886320016</v>
          </cell>
          <cell r="CG66">
            <v>67.594755886320016</v>
          </cell>
          <cell r="CH66">
            <v>67.594755886320016</v>
          </cell>
          <cell r="CI66">
            <v>67.594755886320016</v>
          </cell>
          <cell r="CJ66">
            <v>67.594755886320016</v>
          </cell>
          <cell r="CK66">
            <v>67.594755886320016</v>
          </cell>
          <cell r="CL66">
            <v>67.594755886320016</v>
          </cell>
          <cell r="CM66">
            <v>67.594755886320016</v>
          </cell>
          <cell r="CN66">
            <v>67.594755886320016</v>
          </cell>
          <cell r="CO66">
            <v>67.594755886320016</v>
          </cell>
          <cell r="CP66">
            <v>67.594755886320016</v>
          </cell>
          <cell r="CQ66">
            <v>67.594755886320016</v>
          </cell>
          <cell r="CR66">
            <v>67.594755886320016</v>
          </cell>
          <cell r="CS66">
            <v>67.594755886320016</v>
          </cell>
          <cell r="CT66">
            <v>67.594755886320016</v>
          </cell>
          <cell r="CU66">
            <v>67.594755886320016</v>
          </cell>
          <cell r="CV66">
            <v>67.594755886320016</v>
          </cell>
          <cell r="CW66">
            <v>67.594755886320016</v>
          </cell>
          <cell r="CX66">
            <v>67.594755886320016</v>
          </cell>
          <cell r="CY66">
            <v>67.594755886320016</v>
          </cell>
          <cell r="DA66" t="str">
            <v>SJ</v>
          </cell>
          <cell r="DB66">
            <v>67.594755886320016</v>
          </cell>
          <cell r="DC66">
            <v>135.18951177264003</v>
          </cell>
          <cell r="DD66">
            <v>202.78426765896006</v>
          </cell>
          <cell r="DE66">
            <v>270.37902354528006</v>
          </cell>
          <cell r="DF66">
            <v>337.97377943160006</v>
          </cell>
          <cell r="DG66">
            <v>405.56853531792007</v>
          </cell>
          <cell r="DH66">
            <v>473.16329120424007</v>
          </cell>
          <cell r="DI66">
            <v>540.75804709056013</v>
          </cell>
          <cell r="DJ66">
            <v>608.35280297688018</v>
          </cell>
          <cell r="DK66">
            <v>675.94755886320024</v>
          </cell>
          <cell r="DL66">
            <v>743.5423147495203</v>
          </cell>
          <cell r="DM66">
            <v>811.13707063584036</v>
          </cell>
          <cell r="DN66">
            <v>878.73182652216042</v>
          </cell>
          <cell r="DO66">
            <v>946.32658240848048</v>
          </cell>
          <cell r="DP66">
            <v>1013.9213382948005</v>
          </cell>
          <cell r="DQ66">
            <v>1081.5160941811205</v>
          </cell>
          <cell r="DR66">
            <v>1149.1108500674404</v>
          </cell>
          <cell r="DS66">
            <v>1216.7056059537604</v>
          </cell>
          <cell r="DT66">
            <v>1284.3003618400803</v>
          </cell>
          <cell r="DU66">
            <v>1351.8951177264003</v>
          </cell>
          <cell r="DV66">
            <v>1419.4898736127202</v>
          </cell>
          <cell r="DW66">
            <v>1487.0846294990401</v>
          </cell>
          <cell r="DX66">
            <v>1554.6793853853601</v>
          </cell>
          <cell r="DY66">
            <v>1622.27414127168</v>
          </cell>
          <cell r="DZ66">
            <v>1689.868897158</v>
          </cell>
          <cell r="EA66">
            <v>1757.4636530443199</v>
          </cell>
          <cell r="EB66">
            <v>1825.0584089306399</v>
          </cell>
          <cell r="EC66">
            <v>1892.6531648169598</v>
          </cell>
          <cell r="ED66">
            <v>1960.2479207032798</v>
          </cell>
          <cell r="EE66">
            <v>2027.8426765895997</v>
          </cell>
          <cell r="EF66">
            <v>2095.4374324759196</v>
          </cell>
          <cell r="EG66">
            <v>2163.0321883622396</v>
          </cell>
          <cell r="EH66">
            <v>2230.6269442485595</v>
          </cell>
          <cell r="EI66">
            <v>2298.2217001348795</v>
          </cell>
          <cell r="EJ66">
            <v>2365.8164560211994</v>
          </cell>
          <cell r="EK66">
            <v>2433.4112119075194</v>
          </cell>
          <cell r="EL66">
            <v>2501.0059677938393</v>
          </cell>
          <cell r="EM66">
            <v>2568.6007236801593</v>
          </cell>
          <cell r="EN66">
            <v>2636.1954795664792</v>
          </cell>
          <cell r="EO66">
            <v>2703.7902354527992</v>
          </cell>
          <cell r="EP66">
            <v>2771.3849913391191</v>
          </cell>
          <cell r="EQ66">
            <v>2838.979747225439</v>
          </cell>
          <cell r="ER66">
            <v>2906.574503111759</v>
          </cell>
          <cell r="ES66">
            <v>2974.1692589980789</v>
          </cell>
          <cell r="ET66">
            <v>3041.7640148843989</v>
          </cell>
          <cell r="EU66">
            <v>3109.3587707707188</v>
          </cell>
          <cell r="EV66">
            <v>3176.9535266570388</v>
          </cell>
          <cell r="EW66">
            <v>3244.5482825433587</v>
          </cell>
          <cell r="EX66">
            <v>3312.1430384296787</v>
          </cell>
          <cell r="EY66">
            <v>3379.7377943159986</v>
          </cell>
          <cell r="EZ66">
            <v>3447.3325502023185</v>
          </cell>
          <cell r="FA66">
            <v>3514.9273060886385</v>
          </cell>
          <cell r="FB66">
            <v>3582.5220619749584</v>
          </cell>
          <cell r="FC66">
            <v>3650.1168178612784</v>
          </cell>
          <cell r="FD66">
            <v>3717.7115737475983</v>
          </cell>
          <cell r="FE66">
            <v>3785.3063296339183</v>
          </cell>
          <cell r="FF66">
            <v>3852.9010855202382</v>
          </cell>
          <cell r="FG66">
            <v>3920.4958414065582</v>
          </cell>
          <cell r="FH66">
            <v>3988.0905972928781</v>
          </cell>
          <cell r="FI66">
            <v>4055.685353179198</v>
          </cell>
          <cell r="FJ66">
            <v>4123.2801090655184</v>
          </cell>
          <cell r="FK66">
            <v>4190.8748649518384</v>
          </cell>
          <cell r="FL66">
            <v>4258.4696208381583</v>
          </cell>
          <cell r="FM66">
            <v>4326.0643767244783</v>
          </cell>
          <cell r="FN66">
            <v>4393.6591326107982</v>
          </cell>
          <cell r="FO66">
            <v>4461.2538884971182</v>
          </cell>
          <cell r="FP66">
            <v>4528.8486443834381</v>
          </cell>
          <cell r="FQ66">
            <v>4596.4434002697581</v>
          </cell>
          <cell r="FR66">
            <v>4664.038156156078</v>
          </cell>
          <cell r="FS66">
            <v>4731.6329120423979</v>
          </cell>
          <cell r="FT66">
            <v>4799.2276679287179</v>
          </cell>
          <cell r="FU66">
            <v>4866.8224238150378</v>
          </cell>
          <cell r="FV66">
            <v>4934.4171797013578</v>
          </cell>
          <cell r="FW66">
            <v>5002.0119355876777</v>
          </cell>
          <cell r="FX66">
            <v>5069.6066914739977</v>
          </cell>
          <cell r="FY66">
            <v>5137.2014473603176</v>
          </cell>
          <cell r="FZ66">
            <v>5204.7962032466376</v>
          </cell>
          <cell r="GA66">
            <v>5272.3909591329575</v>
          </cell>
          <cell r="GB66">
            <v>5339.9857150192774</v>
          </cell>
          <cell r="GC66">
            <v>5407.5804709055974</v>
          </cell>
          <cell r="GD66">
            <v>5475.1752267919173</v>
          </cell>
          <cell r="GE66">
            <v>5542.7699826782373</v>
          </cell>
          <cell r="GF66">
            <v>5610.3647385645572</v>
          </cell>
          <cell r="GG66">
            <v>5677.9594944508772</v>
          </cell>
          <cell r="GH66">
            <v>5745.5542503371971</v>
          </cell>
          <cell r="GI66">
            <v>5813.1490062235171</v>
          </cell>
          <cell r="GJ66">
            <v>5880.743762109837</v>
          </cell>
          <cell r="GK66">
            <v>5948.338517996157</v>
          </cell>
          <cell r="GL66">
            <v>6015.9332738824769</v>
          </cell>
          <cell r="GM66">
            <v>6083.5280297687968</v>
          </cell>
          <cell r="GN66">
            <v>6151.1227856551168</v>
          </cell>
          <cell r="GO66">
            <v>6218.7175415414367</v>
          </cell>
          <cell r="GP66">
            <v>6286.3122974277567</v>
          </cell>
          <cell r="GQ66">
            <v>6353.9070533140766</v>
          </cell>
          <cell r="GR66">
            <v>6421.5018092003966</v>
          </cell>
          <cell r="GS66">
            <v>6489.0965650867165</v>
          </cell>
          <cell r="GT66">
            <v>6556.6913209730365</v>
          </cell>
          <cell r="GU66">
            <v>6624.2860768593564</v>
          </cell>
          <cell r="GV66">
            <v>6691.8808327456763</v>
          </cell>
          <cell r="GW66">
            <v>6759.4755886319963</v>
          </cell>
        </row>
        <row r="67">
          <cell r="B67" t="str">
            <v>SK</v>
          </cell>
          <cell r="C67">
            <v>3.7</v>
          </cell>
          <cell r="D67">
            <v>83.645684541600005</v>
          </cell>
          <cell r="E67">
            <v>83.645684541600005</v>
          </cell>
          <cell r="F67">
            <v>83.645684541600005</v>
          </cell>
          <cell r="G67">
            <v>83.645684541600005</v>
          </cell>
          <cell r="H67">
            <v>83.645684541600005</v>
          </cell>
          <cell r="I67">
            <v>83.645684541600005</v>
          </cell>
          <cell r="J67">
            <v>83.645684541600005</v>
          </cell>
          <cell r="K67">
            <v>83.645684541600005</v>
          </cell>
          <cell r="L67">
            <v>83.645684541600005</v>
          </cell>
          <cell r="M67">
            <v>83.645684541600005</v>
          </cell>
          <cell r="N67">
            <v>83.645684541600005</v>
          </cell>
          <cell r="O67">
            <v>83.645684541600005</v>
          </cell>
          <cell r="P67">
            <v>83.645684541600005</v>
          </cell>
          <cell r="Q67">
            <v>83.645684541600005</v>
          </cell>
          <cell r="R67">
            <v>83.645684541600005</v>
          </cell>
          <cell r="S67">
            <v>83.645684541600005</v>
          </cell>
          <cell r="T67">
            <v>83.645684541600005</v>
          </cell>
          <cell r="U67">
            <v>83.645684541600005</v>
          </cell>
          <cell r="V67">
            <v>83.645684541600005</v>
          </cell>
          <cell r="W67">
            <v>83.645684541600005</v>
          </cell>
          <cell r="X67">
            <v>83.645684541600005</v>
          </cell>
          <cell r="Y67">
            <v>83.645684541600005</v>
          </cell>
          <cell r="Z67">
            <v>83.645684541600005</v>
          </cell>
          <cell r="AA67">
            <v>83.645684541600005</v>
          </cell>
          <cell r="AB67">
            <v>83.645684541600005</v>
          </cell>
          <cell r="AC67">
            <v>83.645684541600005</v>
          </cell>
          <cell r="AD67">
            <v>83.645684541600005</v>
          </cell>
          <cell r="AE67">
            <v>83.645684541600005</v>
          </cell>
          <cell r="AF67">
            <v>83.645684541600005</v>
          </cell>
          <cell r="AG67">
            <v>83.645684541600005</v>
          </cell>
          <cell r="AH67">
            <v>83.645684541600005</v>
          </cell>
          <cell r="AI67">
            <v>83.645684541600005</v>
          </cell>
          <cell r="AJ67">
            <v>83.645684541600005</v>
          </cell>
          <cell r="AK67">
            <v>83.645684541600005</v>
          </cell>
          <cell r="AL67">
            <v>83.645684541600005</v>
          </cell>
          <cell r="AM67">
            <v>83.645684541600005</v>
          </cell>
          <cell r="AN67">
            <v>83.645684541600005</v>
          </cell>
          <cell r="AO67">
            <v>83.645684541600005</v>
          </cell>
          <cell r="AP67">
            <v>83.645684541600005</v>
          </cell>
          <cell r="AQ67">
            <v>83.645684541600005</v>
          </cell>
          <cell r="AR67">
            <v>83.645684541600005</v>
          </cell>
          <cell r="AS67">
            <v>83.645684541600005</v>
          </cell>
          <cell r="AT67">
            <v>83.645684541600005</v>
          </cell>
          <cell r="AU67">
            <v>83.645684541600005</v>
          </cell>
          <cell r="AV67">
            <v>83.645684541600005</v>
          </cell>
          <cell r="AW67">
            <v>83.645684541600005</v>
          </cell>
          <cell r="AX67">
            <v>83.645684541600005</v>
          </cell>
          <cell r="AY67">
            <v>83.645684541600005</v>
          </cell>
          <cell r="AZ67">
            <v>83.645684541600005</v>
          </cell>
          <cell r="BA67">
            <v>83.645684541600005</v>
          </cell>
          <cell r="BB67">
            <v>83.645684541600005</v>
          </cell>
          <cell r="BC67">
            <v>83.645684541600005</v>
          </cell>
          <cell r="BD67">
            <v>83.645684541600005</v>
          </cell>
          <cell r="BE67">
            <v>83.645684541600005</v>
          </cell>
          <cell r="BF67">
            <v>83.645684541600005</v>
          </cell>
          <cell r="BG67">
            <v>83.645684541600005</v>
          </cell>
          <cell r="BH67">
            <v>83.645684541600005</v>
          </cell>
          <cell r="BI67">
            <v>83.645684541600005</v>
          </cell>
          <cell r="BJ67">
            <v>83.645684541600005</v>
          </cell>
          <cell r="BK67">
            <v>83.645684541600005</v>
          </cell>
          <cell r="BL67">
            <v>83.645684541600005</v>
          </cell>
          <cell r="BM67">
            <v>83.645684541600005</v>
          </cell>
          <cell r="BN67">
            <v>83.645684541600005</v>
          </cell>
          <cell r="BO67">
            <v>83.645684541600005</v>
          </cell>
          <cell r="BP67">
            <v>83.645684541600005</v>
          </cell>
          <cell r="BQ67">
            <v>83.645684541600005</v>
          </cell>
          <cell r="BR67">
            <v>83.645684541600005</v>
          </cell>
          <cell r="BS67">
            <v>83.645684541600005</v>
          </cell>
          <cell r="BT67">
            <v>83.645684541600005</v>
          </cell>
          <cell r="BU67">
            <v>83.645684541600005</v>
          </cell>
          <cell r="BV67">
            <v>83.645684541600005</v>
          </cell>
          <cell r="BW67">
            <v>83.645684541600005</v>
          </cell>
          <cell r="BX67">
            <v>83.645684541600005</v>
          </cell>
          <cell r="BY67">
            <v>83.645684541600005</v>
          </cell>
          <cell r="BZ67">
            <v>83.645684541600005</v>
          </cell>
          <cell r="CA67">
            <v>83.645684541600005</v>
          </cell>
          <cell r="CB67">
            <v>83.645684541600005</v>
          </cell>
          <cell r="CC67">
            <v>83.645684541600005</v>
          </cell>
          <cell r="CD67">
            <v>83.645684541600005</v>
          </cell>
          <cell r="CE67">
            <v>83.645684541600005</v>
          </cell>
          <cell r="CF67">
            <v>83.645684541600005</v>
          </cell>
          <cell r="CG67">
            <v>83.645684541600005</v>
          </cell>
          <cell r="CH67">
            <v>83.645684541600005</v>
          </cell>
          <cell r="CI67">
            <v>83.645684541600005</v>
          </cell>
          <cell r="CJ67">
            <v>83.645684541600005</v>
          </cell>
          <cell r="CK67">
            <v>83.645684541600005</v>
          </cell>
          <cell r="CL67">
            <v>83.645684541600005</v>
          </cell>
          <cell r="CM67">
            <v>83.645684541600005</v>
          </cell>
          <cell r="CN67">
            <v>83.645684541600005</v>
          </cell>
          <cell r="CO67">
            <v>83.645684541600005</v>
          </cell>
          <cell r="CP67">
            <v>83.645684541600005</v>
          </cell>
          <cell r="CQ67">
            <v>83.645684541600005</v>
          </cell>
          <cell r="CR67">
            <v>83.645684541600005</v>
          </cell>
          <cell r="CS67">
            <v>83.645684541600005</v>
          </cell>
          <cell r="CT67">
            <v>83.645684541600005</v>
          </cell>
          <cell r="CU67">
            <v>83.645684541600005</v>
          </cell>
          <cell r="CV67">
            <v>83.645684541600005</v>
          </cell>
          <cell r="CW67">
            <v>83.645684541600005</v>
          </cell>
          <cell r="CX67">
            <v>83.645684541600005</v>
          </cell>
          <cell r="CY67">
            <v>83.645684541600005</v>
          </cell>
          <cell r="DA67" t="str">
            <v>SK</v>
          </cell>
          <cell r="DB67">
            <v>83.645684541600005</v>
          </cell>
          <cell r="DC67">
            <v>167.29136908320001</v>
          </cell>
          <cell r="DD67">
            <v>250.9370536248</v>
          </cell>
          <cell r="DE67">
            <v>334.58273816640002</v>
          </cell>
          <cell r="DF67">
            <v>418.22842270800004</v>
          </cell>
          <cell r="DG67">
            <v>501.87410724960006</v>
          </cell>
          <cell r="DH67">
            <v>585.51979179120008</v>
          </cell>
          <cell r="DI67">
            <v>669.16547633280004</v>
          </cell>
          <cell r="DJ67">
            <v>752.8111608744</v>
          </cell>
          <cell r="DK67">
            <v>836.45684541599996</v>
          </cell>
          <cell r="DL67">
            <v>920.10252995759993</v>
          </cell>
          <cell r="DM67">
            <v>1003.7482144991999</v>
          </cell>
          <cell r="DN67">
            <v>1087.3938990407999</v>
          </cell>
          <cell r="DO67">
            <v>1171.0395835823999</v>
          </cell>
          <cell r="DP67">
            <v>1254.685268124</v>
          </cell>
          <cell r="DQ67">
            <v>1338.3309526656001</v>
          </cell>
          <cell r="DR67">
            <v>1421.9766372072002</v>
          </cell>
          <cell r="DS67">
            <v>1505.6223217488002</v>
          </cell>
          <cell r="DT67">
            <v>1589.2680062904003</v>
          </cell>
          <cell r="DU67">
            <v>1672.9136908320004</v>
          </cell>
          <cell r="DV67">
            <v>1756.5593753736005</v>
          </cell>
          <cell r="DW67">
            <v>1840.2050599152005</v>
          </cell>
          <cell r="DX67">
            <v>1923.8507444568006</v>
          </cell>
          <cell r="DY67">
            <v>2007.4964289984007</v>
          </cell>
          <cell r="DZ67">
            <v>2091.1421135400005</v>
          </cell>
          <cell r="EA67">
            <v>2174.7877980816006</v>
          </cell>
          <cell r="EB67">
            <v>2258.4334826232007</v>
          </cell>
          <cell r="EC67">
            <v>2342.0791671648008</v>
          </cell>
          <cell r="ED67">
            <v>2425.7248517064008</v>
          </cell>
          <cell r="EE67">
            <v>2509.3705362480009</v>
          </cell>
          <cell r="EF67">
            <v>2593.016220789601</v>
          </cell>
          <cell r="EG67">
            <v>2676.6619053312011</v>
          </cell>
          <cell r="EH67">
            <v>2760.3075898728011</v>
          </cell>
          <cell r="EI67">
            <v>2843.9532744144012</v>
          </cell>
          <cell r="EJ67">
            <v>2927.5989589560013</v>
          </cell>
          <cell r="EK67">
            <v>3011.2446434976014</v>
          </cell>
          <cell r="EL67">
            <v>3094.8903280392014</v>
          </cell>
          <cell r="EM67">
            <v>3178.5360125808015</v>
          </cell>
          <cell r="EN67">
            <v>3262.1816971224016</v>
          </cell>
          <cell r="EO67">
            <v>3345.8273816640017</v>
          </cell>
          <cell r="EP67">
            <v>3429.4730662056018</v>
          </cell>
          <cell r="EQ67">
            <v>3513.1187507472018</v>
          </cell>
          <cell r="ER67">
            <v>3596.7644352888019</v>
          </cell>
          <cell r="ES67">
            <v>3680.410119830402</v>
          </cell>
          <cell r="ET67">
            <v>3764.0558043720021</v>
          </cell>
          <cell r="EU67">
            <v>3847.7014889136021</v>
          </cell>
          <cell r="EV67">
            <v>3931.3471734552022</v>
          </cell>
          <cell r="EW67">
            <v>4014.9928579968023</v>
          </cell>
          <cell r="EX67">
            <v>4098.6385425384024</v>
          </cell>
          <cell r="EY67">
            <v>4182.284227080002</v>
          </cell>
          <cell r="EZ67">
            <v>4265.9299116216016</v>
          </cell>
          <cell r="FA67">
            <v>4349.5755961632012</v>
          </cell>
          <cell r="FB67">
            <v>4433.2212807048008</v>
          </cell>
          <cell r="FC67">
            <v>4516.8669652464005</v>
          </cell>
          <cell r="FD67">
            <v>4600.5126497880001</v>
          </cell>
          <cell r="FE67">
            <v>4684.1583343295997</v>
          </cell>
          <cell r="FF67">
            <v>4767.8040188711993</v>
          </cell>
          <cell r="FG67">
            <v>4851.449703412799</v>
          </cell>
          <cell r="FH67">
            <v>4935.0953879543986</v>
          </cell>
          <cell r="FI67">
            <v>5018.7410724959982</v>
          </cell>
          <cell r="FJ67">
            <v>5102.3867570375978</v>
          </cell>
          <cell r="FK67">
            <v>5186.0324415791974</v>
          </cell>
          <cell r="FL67">
            <v>5269.6781261207971</v>
          </cell>
          <cell r="FM67">
            <v>5353.3238106623967</v>
          </cell>
          <cell r="FN67">
            <v>5436.9694952039963</v>
          </cell>
          <cell r="FO67">
            <v>5520.6151797455959</v>
          </cell>
          <cell r="FP67">
            <v>5604.2608642871955</v>
          </cell>
          <cell r="FQ67">
            <v>5687.9065488287952</v>
          </cell>
          <cell r="FR67">
            <v>5771.5522333703948</v>
          </cell>
          <cell r="FS67">
            <v>5855.1979179119944</v>
          </cell>
          <cell r="FT67">
            <v>5938.843602453594</v>
          </cell>
          <cell r="FU67">
            <v>6022.4892869951937</v>
          </cell>
          <cell r="FV67">
            <v>6106.1349715367933</v>
          </cell>
          <cell r="FW67">
            <v>6189.7806560783929</v>
          </cell>
          <cell r="FX67">
            <v>6273.4263406199925</v>
          </cell>
          <cell r="FY67">
            <v>6357.0720251615921</v>
          </cell>
          <cell r="FZ67">
            <v>6440.7177097031918</v>
          </cell>
          <cell r="GA67">
            <v>6524.3633942447914</v>
          </cell>
          <cell r="GB67">
            <v>6608.009078786391</v>
          </cell>
          <cell r="GC67">
            <v>6691.6547633279906</v>
          </cell>
          <cell r="GD67">
            <v>6775.3004478695902</v>
          </cell>
          <cell r="GE67">
            <v>6858.9461324111899</v>
          </cell>
          <cell r="GF67">
            <v>6942.5918169527895</v>
          </cell>
          <cell r="GG67">
            <v>7026.2375014943891</v>
          </cell>
          <cell r="GH67">
            <v>7109.8831860359887</v>
          </cell>
          <cell r="GI67">
            <v>7193.5288705775883</v>
          </cell>
          <cell r="GJ67">
            <v>7277.174555119188</v>
          </cell>
          <cell r="GK67">
            <v>7360.8202396607876</v>
          </cell>
          <cell r="GL67">
            <v>7444.4659242023872</v>
          </cell>
          <cell r="GM67">
            <v>7528.1116087439868</v>
          </cell>
          <cell r="GN67">
            <v>7611.7572932855865</v>
          </cell>
          <cell r="GO67">
            <v>7695.4029778271861</v>
          </cell>
          <cell r="GP67">
            <v>7779.0486623687857</v>
          </cell>
          <cell r="GQ67">
            <v>7862.6943469103853</v>
          </cell>
          <cell r="GR67">
            <v>7946.3400314519849</v>
          </cell>
          <cell r="GS67">
            <v>8029.9857159935846</v>
          </cell>
          <cell r="GT67">
            <v>8113.6314005351842</v>
          </cell>
          <cell r="GU67">
            <v>8197.2770850767847</v>
          </cell>
          <cell r="GV67">
            <v>8280.9227696183843</v>
          </cell>
          <cell r="GW67">
            <v>8364.568454159984</v>
          </cell>
        </row>
        <row r="68">
          <cell r="B68" t="str">
            <v>SL</v>
          </cell>
          <cell r="C68">
            <v>4.21</v>
          </cell>
          <cell r="D68">
            <v>95.175224843279992</v>
          </cell>
          <cell r="E68">
            <v>95.175224843279992</v>
          </cell>
          <cell r="F68">
            <v>95.175224843279992</v>
          </cell>
          <cell r="G68">
            <v>95.175224843279992</v>
          </cell>
          <cell r="H68">
            <v>95.175224843279992</v>
          </cell>
          <cell r="I68">
            <v>95.175224843279992</v>
          </cell>
          <cell r="J68">
            <v>95.175224843279992</v>
          </cell>
          <cell r="K68">
            <v>95.175224843279992</v>
          </cell>
          <cell r="L68">
            <v>95.175224843279992</v>
          </cell>
          <cell r="M68">
            <v>95.175224843279992</v>
          </cell>
          <cell r="N68">
            <v>95.175224843279992</v>
          </cell>
          <cell r="O68">
            <v>95.175224843279992</v>
          </cell>
          <cell r="P68">
            <v>95.175224843279992</v>
          </cell>
          <cell r="Q68">
            <v>95.175224843279992</v>
          </cell>
          <cell r="R68">
            <v>95.175224843279992</v>
          </cell>
          <cell r="S68">
            <v>95.175224843279992</v>
          </cell>
          <cell r="T68">
            <v>95.175224843279992</v>
          </cell>
          <cell r="U68">
            <v>95.175224843279992</v>
          </cell>
          <cell r="V68">
            <v>95.175224843279992</v>
          </cell>
          <cell r="W68">
            <v>95.175224843279992</v>
          </cell>
          <cell r="X68">
            <v>95.175224843279992</v>
          </cell>
          <cell r="Y68">
            <v>95.175224843279992</v>
          </cell>
          <cell r="Z68">
            <v>95.175224843279992</v>
          </cell>
          <cell r="AA68">
            <v>95.175224843279992</v>
          </cell>
          <cell r="AB68">
            <v>95.175224843279992</v>
          </cell>
          <cell r="AC68">
            <v>95.175224843279992</v>
          </cell>
          <cell r="AD68">
            <v>95.175224843279992</v>
          </cell>
          <cell r="AE68">
            <v>95.175224843279992</v>
          </cell>
          <cell r="AF68">
            <v>95.175224843279992</v>
          </cell>
          <cell r="AG68">
            <v>95.175224843279992</v>
          </cell>
          <cell r="AH68">
            <v>95.175224843279992</v>
          </cell>
          <cell r="AI68">
            <v>95.175224843279992</v>
          </cell>
          <cell r="AJ68">
            <v>95.175224843279992</v>
          </cell>
          <cell r="AK68">
            <v>95.175224843279992</v>
          </cell>
          <cell r="AL68">
            <v>95.175224843279992</v>
          </cell>
          <cell r="AM68">
            <v>95.175224843279992</v>
          </cell>
          <cell r="AN68">
            <v>95.175224843279992</v>
          </cell>
          <cell r="AO68">
            <v>95.175224843279992</v>
          </cell>
          <cell r="AP68">
            <v>95.175224843279992</v>
          </cell>
          <cell r="AQ68">
            <v>95.175224843279992</v>
          </cell>
          <cell r="AR68">
            <v>95.175224843279992</v>
          </cell>
          <cell r="AS68">
            <v>95.175224843279992</v>
          </cell>
          <cell r="AT68">
            <v>95.175224843279992</v>
          </cell>
          <cell r="AU68">
            <v>95.175224843279992</v>
          </cell>
          <cell r="AV68">
            <v>95.175224843279992</v>
          </cell>
          <cell r="AW68">
            <v>95.175224843279992</v>
          </cell>
          <cell r="AX68">
            <v>95.175224843279992</v>
          </cell>
          <cell r="AY68">
            <v>95.175224843279992</v>
          </cell>
          <cell r="AZ68">
            <v>95.175224843279992</v>
          </cell>
          <cell r="BA68">
            <v>95.175224843279992</v>
          </cell>
          <cell r="BB68">
            <v>95.175224843279992</v>
          </cell>
          <cell r="BC68">
            <v>95.175224843279992</v>
          </cell>
          <cell r="BD68">
            <v>95.175224843279992</v>
          </cell>
          <cell r="BE68">
            <v>95.175224843279992</v>
          </cell>
          <cell r="BF68">
            <v>95.175224843279992</v>
          </cell>
          <cell r="BG68">
            <v>95.175224843279992</v>
          </cell>
          <cell r="BH68">
            <v>95.175224843279992</v>
          </cell>
          <cell r="BI68">
            <v>95.175224843279992</v>
          </cell>
          <cell r="BJ68">
            <v>95.175224843279992</v>
          </cell>
          <cell r="BK68">
            <v>95.175224843279992</v>
          </cell>
          <cell r="BL68">
            <v>95.175224843279992</v>
          </cell>
          <cell r="BM68">
            <v>95.175224843279992</v>
          </cell>
          <cell r="BN68">
            <v>95.175224843279992</v>
          </cell>
          <cell r="BO68">
            <v>95.175224843279992</v>
          </cell>
          <cell r="BP68">
            <v>95.175224843279992</v>
          </cell>
          <cell r="BQ68">
            <v>95.175224843279992</v>
          </cell>
          <cell r="BR68">
            <v>95.175224843279992</v>
          </cell>
          <cell r="BS68">
            <v>95.175224843279992</v>
          </cell>
          <cell r="BT68">
            <v>95.175224843279992</v>
          </cell>
          <cell r="BU68">
            <v>95.175224843279992</v>
          </cell>
          <cell r="BV68">
            <v>95.175224843279992</v>
          </cell>
          <cell r="BW68">
            <v>95.175224843279992</v>
          </cell>
          <cell r="BX68">
            <v>95.175224843279992</v>
          </cell>
          <cell r="BY68">
            <v>95.175224843279992</v>
          </cell>
          <cell r="BZ68">
            <v>95.175224843279992</v>
          </cell>
          <cell r="CA68">
            <v>95.175224843279992</v>
          </cell>
          <cell r="CB68">
            <v>95.175224843279992</v>
          </cell>
          <cell r="CC68">
            <v>95.175224843279992</v>
          </cell>
          <cell r="CD68">
            <v>95.175224843279992</v>
          </cell>
          <cell r="CE68">
            <v>95.175224843279992</v>
          </cell>
          <cell r="CF68">
            <v>95.175224843279992</v>
          </cell>
          <cell r="CG68">
            <v>95.175224843279992</v>
          </cell>
          <cell r="CH68">
            <v>95.175224843279992</v>
          </cell>
          <cell r="CI68">
            <v>95.175224843279992</v>
          </cell>
          <cell r="CJ68">
            <v>95.175224843279992</v>
          </cell>
          <cell r="CK68">
            <v>95.175224843279992</v>
          </cell>
          <cell r="CL68">
            <v>95.175224843279992</v>
          </cell>
          <cell r="CM68">
            <v>95.175224843279992</v>
          </cell>
          <cell r="CN68">
            <v>95.175224843279992</v>
          </cell>
          <cell r="CO68">
            <v>95.175224843279992</v>
          </cell>
          <cell r="CP68">
            <v>95.175224843279992</v>
          </cell>
          <cell r="CQ68">
            <v>95.175224843279992</v>
          </cell>
          <cell r="CR68">
            <v>95.175224843279992</v>
          </cell>
          <cell r="CS68">
            <v>95.175224843279992</v>
          </cell>
          <cell r="CT68">
            <v>95.175224843279992</v>
          </cell>
          <cell r="CU68">
            <v>95.175224843279992</v>
          </cell>
          <cell r="CV68">
            <v>95.175224843279992</v>
          </cell>
          <cell r="CW68">
            <v>95.175224843279992</v>
          </cell>
          <cell r="CX68">
            <v>95.175224843279992</v>
          </cell>
          <cell r="CY68">
            <v>95.175224843279992</v>
          </cell>
          <cell r="DA68" t="str">
            <v>SL</v>
          </cell>
          <cell r="DB68">
            <v>95.175224843279992</v>
          </cell>
          <cell r="DC68">
            <v>190.35044968655998</v>
          </cell>
          <cell r="DD68">
            <v>285.52567452983999</v>
          </cell>
          <cell r="DE68">
            <v>380.70089937311997</v>
          </cell>
          <cell r="DF68">
            <v>475.87612421639994</v>
          </cell>
          <cell r="DG68">
            <v>571.05134905967998</v>
          </cell>
          <cell r="DH68">
            <v>666.22657390296001</v>
          </cell>
          <cell r="DI68">
            <v>761.40179874624005</v>
          </cell>
          <cell r="DJ68">
            <v>856.57702358952008</v>
          </cell>
          <cell r="DK68">
            <v>951.75224843280012</v>
          </cell>
          <cell r="DL68">
            <v>1046.92747327608</v>
          </cell>
          <cell r="DM68">
            <v>1142.10269811936</v>
          </cell>
          <cell r="DN68">
            <v>1237.2779229626399</v>
          </cell>
          <cell r="DO68">
            <v>1332.4531478059198</v>
          </cell>
          <cell r="DP68">
            <v>1427.6283726491997</v>
          </cell>
          <cell r="DQ68">
            <v>1522.8035974924796</v>
          </cell>
          <cell r="DR68">
            <v>1617.9788223357596</v>
          </cell>
          <cell r="DS68">
            <v>1713.1540471790395</v>
          </cell>
          <cell r="DT68">
            <v>1808.3292720223194</v>
          </cell>
          <cell r="DU68">
            <v>1903.5044968655993</v>
          </cell>
          <cell r="DV68">
            <v>1998.6797217088792</v>
          </cell>
          <cell r="DW68">
            <v>2093.8549465521592</v>
          </cell>
          <cell r="DX68">
            <v>2189.0301713954391</v>
          </cell>
          <cell r="DY68">
            <v>2284.205396238719</v>
          </cell>
          <cell r="DZ68">
            <v>2379.3806210819989</v>
          </cell>
          <cell r="EA68">
            <v>2474.5558459252788</v>
          </cell>
          <cell r="EB68">
            <v>2569.7310707685588</v>
          </cell>
          <cell r="EC68">
            <v>2664.9062956118387</v>
          </cell>
          <cell r="ED68">
            <v>2760.0815204551186</v>
          </cell>
          <cell r="EE68">
            <v>2855.2567452983985</v>
          </cell>
          <cell r="EF68">
            <v>2950.4319701416784</v>
          </cell>
          <cell r="EG68">
            <v>3045.6071949849584</v>
          </cell>
          <cell r="EH68">
            <v>3140.7824198282383</v>
          </cell>
          <cell r="EI68">
            <v>3235.9576446715182</v>
          </cell>
          <cell r="EJ68">
            <v>3331.1328695147981</v>
          </cell>
          <cell r="EK68">
            <v>3426.3080943580781</v>
          </cell>
          <cell r="EL68">
            <v>3521.483319201358</v>
          </cell>
          <cell r="EM68">
            <v>3616.6585440446379</v>
          </cell>
          <cell r="EN68">
            <v>3711.8337688879178</v>
          </cell>
          <cell r="EO68">
            <v>3807.0089937311977</v>
          </cell>
          <cell r="EP68">
            <v>3902.1842185744777</v>
          </cell>
          <cell r="EQ68">
            <v>3997.3594434177576</v>
          </cell>
          <cell r="ER68">
            <v>4092.5346682610375</v>
          </cell>
          <cell r="ES68">
            <v>4187.7098931043174</v>
          </cell>
          <cell r="ET68">
            <v>4282.8851179475978</v>
          </cell>
          <cell r="EU68">
            <v>4378.0603427908782</v>
          </cell>
          <cell r="EV68">
            <v>4473.2355676341585</v>
          </cell>
          <cell r="EW68">
            <v>4568.4107924774389</v>
          </cell>
          <cell r="EX68">
            <v>4663.5860173207193</v>
          </cell>
          <cell r="EY68">
            <v>4758.7612421639997</v>
          </cell>
          <cell r="EZ68">
            <v>4853.93646700728</v>
          </cell>
          <cell r="FA68">
            <v>4949.1116918505604</v>
          </cell>
          <cell r="FB68">
            <v>5044.2869166938408</v>
          </cell>
          <cell r="FC68">
            <v>5139.4621415371212</v>
          </cell>
          <cell r="FD68">
            <v>5234.6373663804015</v>
          </cell>
          <cell r="FE68">
            <v>5329.8125912236819</v>
          </cell>
          <cell r="FF68">
            <v>5424.9878160669623</v>
          </cell>
          <cell r="FG68">
            <v>5520.1630409102427</v>
          </cell>
          <cell r="FH68">
            <v>5615.338265753523</v>
          </cell>
          <cell r="FI68">
            <v>5710.5134905968034</v>
          </cell>
          <cell r="FJ68">
            <v>5805.6887154400838</v>
          </cell>
          <cell r="FK68">
            <v>5900.8639402833642</v>
          </cell>
          <cell r="FL68">
            <v>5996.0391651266445</v>
          </cell>
          <cell r="FM68">
            <v>6091.2143899699249</v>
          </cell>
          <cell r="FN68">
            <v>6186.3896148132053</v>
          </cell>
          <cell r="FO68">
            <v>6281.5648396564857</v>
          </cell>
          <cell r="FP68">
            <v>6376.740064499766</v>
          </cell>
          <cell r="FQ68">
            <v>6471.9152893430464</v>
          </cell>
          <cell r="FR68">
            <v>6567.0905141863268</v>
          </cell>
          <cell r="FS68">
            <v>6662.2657390296072</v>
          </cell>
          <cell r="FT68">
            <v>6757.4409638728876</v>
          </cell>
          <cell r="FU68">
            <v>6852.6161887161679</v>
          </cell>
          <cell r="FV68">
            <v>6947.7914135594483</v>
          </cell>
          <cell r="FW68">
            <v>7042.9666384027287</v>
          </cell>
          <cell r="FX68">
            <v>7138.1418632460091</v>
          </cell>
          <cell r="FY68">
            <v>7233.3170880892894</v>
          </cell>
          <cell r="FZ68">
            <v>7328.4923129325698</v>
          </cell>
          <cell r="GA68">
            <v>7423.6675377758502</v>
          </cell>
          <cell r="GB68">
            <v>7518.8427626191306</v>
          </cell>
          <cell r="GC68">
            <v>7614.0179874624109</v>
          </cell>
          <cell r="GD68">
            <v>7709.1932123056913</v>
          </cell>
          <cell r="GE68">
            <v>7804.3684371489717</v>
          </cell>
          <cell r="GF68">
            <v>7899.5436619922521</v>
          </cell>
          <cell r="GG68">
            <v>7994.7188868355324</v>
          </cell>
          <cell r="GH68">
            <v>8089.8941116788128</v>
          </cell>
          <cell r="GI68">
            <v>8185.0693365220932</v>
          </cell>
          <cell r="GJ68">
            <v>8280.2445613653726</v>
          </cell>
          <cell r="GK68">
            <v>8375.419786208653</v>
          </cell>
          <cell r="GL68">
            <v>8470.5950110519334</v>
          </cell>
          <cell r="GM68">
            <v>8565.7702358952138</v>
          </cell>
          <cell r="GN68">
            <v>8660.9454607384941</v>
          </cell>
          <cell r="GO68">
            <v>8756.1206855817745</v>
          </cell>
          <cell r="GP68">
            <v>8851.2959104250549</v>
          </cell>
          <cell r="GQ68">
            <v>8946.4711352683353</v>
          </cell>
          <cell r="GR68">
            <v>9041.6463601116156</v>
          </cell>
          <cell r="GS68">
            <v>9136.821584954896</v>
          </cell>
          <cell r="GT68">
            <v>9231.9968097981764</v>
          </cell>
          <cell r="GU68">
            <v>9327.1720346414568</v>
          </cell>
          <cell r="GV68">
            <v>9422.3472594847372</v>
          </cell>
          <cell r="GW68">
            <v>9517.5224843280175</v>
          </cell>
        </row>
        <row r="71">
          <cell r="B71" t="str">
            <v>Group</v>
          </cell>
          <cell r="C71" t="str">
            <v>CMI</v>
          </cell>
          <cell r="D71">
            <v>1</v>
          </cell>
          <cell r="E71">
            <v>2</v>
          </cell>
          <cell r="F71">
            <v>3</v>
          </cell>
          <cell r="G71">
            <v>4</v>
          </cell>
          <cell r="H71">
            <v>5</v>
          </cell>
          <cell r="I71">
            <v>6</v>
          </cell>
          <cell r="J71">
            <v>7</v>
          </cell>
          <cell r="K71">
            <v>8</v>
          </cell>
          <cell r="L71">
            <v>9</v>
          </cell>
          <cell r="M71">
            <v>10</v>
          </cell>
          <cell r="N71">
            <v>11</v>
          </cell>
          <cell r="O71">
            <v>12</v>
          </cell>
          <cell r="P71">
            <v>13</v>
          </cell>
          <cell r="Q71">
            <v>14</v>
          </cell>
          <cell r="R71">
            <v>15</v>
          </cell>
          <cell r="S71">
            <v>16</v>
          </cell>
          <cell r="T71">
            <v>17</v>
          </cell>
          <cell r="U71">
            <v>18</v>
          </cell>
          <cell r="V71">
            <v>19</v>
          </cell>
          <cell r="W71">
            <v>20</v>
          </cell>
          <cell r="X71">
            <v>21</v>
          </cell>
          <cell r="Y71">
            <v>22</v>
          </cell>
          <cell r="Z71">
            <v>23</v>
          </cell>
          <cell r="AA71">
            <v>24</v>
          </cell>
          <cell r="AB71">
            <v>25</v>
          </cell>
          <cell r="AC71">
            <v>26</v>
          </cell>
          <cell r="AD71">
            <v>27</v>
          </cell>
          <cell r="AE71">
            <v>28</v>
          </cell>
          <cell r="AF71">
            <v>29</v>
          </cell>
          <cell r="AG71">
            <v>30</v>
          </cell>
          <cell r="AH71">
            <v>31</v>
          </cell>
          <cell r="AI71">
            <v>32</v>
          </cell>
          <cell r="AJ71">
            <v>33</v>
          </cell>
          <cell r="AK71">
            <v>34</v>
          </cell>
          <cell r="AL71">
            <v>35</v>
          </cell>
          <cell r="AM71">
            <v>36</v>
          </cell>
          <cell r="AN71">
            <v>37</v>
          </cell>
          <cell r="AO71">
            <v>38</v>
          </cell>
          <cell r="AP71">
            <v>39</v>
          </cell>
          <cell r="AQ71">
            <v>40</v>
          </cell>
          <cell r="AR71">
            <v>41</v>
          </cell>
          <cell r="AS71">
            <v>42</v>
          </cell>
          <cell r="AT71">
            <v>43</v>
          </cell>
          <cell r="AU71">
            <v>44</v>
          </cell>
          <cell r="AV71">
            <v>45</v>
          </cell>
          <cell r="AW71">
            <v>46</v>
          </cell>
          <cell r="AX71">
            <v>47</v>
          </cell>
          <cell r="AY71">
            <v>48</v>
          </cell>
          <cell r="AZ71">
            <v>49</v>
          </cell>
          <cell r="BA71">
            <v>50</v>
          </cell>
          <cell r="BB71">
            <v>51</v>
          </cell>
          <cell r="BC71">
            <v>52</v>
          </cell>
          <cell r="BD71">
            <v>53</v>
          </cell>
          <cell r="BE71">
            <v>54</v>
          </cell>
          <cell r="BF71">
            <v>55</v>
          </cell>
          <cell r="BG71">
            <v>56</v>
          </cell>
          <cell r="BH71">
            <v>57</v>
          </cell>
          <cell r="BI71">
            <v>58</v>
          </cell>
          <cell r="BJ71">
            <v>59</v>
          </cell>
          <cell r="BK71">
            <v>60</v>
          </cell>
          <cell r="BL71">
            <v>61</v>
          </cell>
          <cell r="BM71">
            <v>62</v>
          </cell>
          <cell r="BN71">
            <v>63</v>
          </cell>
          <cell r="BO71">
            <v>64</v>
          </cell>
          <cell r="BP71">
            <v>65</v>
          </cell>
          <cell r="BQ71">
            <v>66</v>
          </cell>
          <cell r="BR71">
            <v>67</v>
          </cell>
          <cell r="BS71">
            <v>68</v>
          </cell>
          <cell r="BT71">
            <v>69</v>
          </cell>
          <cell r="BU71">
            <v>70</v>
          </cell>
          <cell r="BV71">
            <v>71</v>
          </cell>
          <cell r="BW71">
            <v>72</v>
          </cell>
          <cell r="BX71">
            <v>73</v>
          </cell>
          <cell r="BY71">
            <v>74</v>
          </cell>
          <cell r="BZ71">
            <v>75</v>
          </cell>
          <cell r="CA71">
            <v>76</v>
          </cell>
          <cell r="CB71">
            <v>77</v>
          </cell>
          <cell r="CC71">
            <v>78</v>
          </cell>
          <cell r="CD71">
            <v>79</v>
          </cell>
          <cell r="CE71">
            <v>80</v>
          </cell>
          <cell r="CF71">
            <v>81</v>
          </cell>
          <cell r="CG71">
            <v>82</v>
          </cell>
          <cell r="CH71">
            <v>83</v>
          </cell>
          <cell r="CI71">
            <v>84</v>
          </cell>
          <cell r="CJ71">
            <v>85</v>
          </cell>
          <cell r="CK71">
            <v>86</v>
          </cell>
          <cell r="CL71">
            <v>87</v>
          </cell>
          <cell r="CM71">
            <v>88</v>
          </cell>
          <cell r="CN71">
            <v>89</v>
          </cell>
          <cell r="CO71">
            <v>90</v>
          </cell>
          <cell r="CP71">
            <v>91</v>
          </cell>
          <cell r="CQ71">
            <v>92</v>
          </cell>
          <cell r="CR71">
            <v>93</v>
          </cell>
          <cell r="CS71">
            <v>94</v>
          </cell>
          <cell r="CT71">
            <v>95</v>
          </cell>
          <cell r="CU71">
            <v>96</v>
          </cell>
          <cell r="CV71">
            <v>97</v>
          </cell>
          <cell r="CW71">
            <v>98</v>
          </cell>
          <cell r="CX71">
            <v>99</v>
          </cell>
          <cell r="CY71">
            <v>100</v>
          </cell>
          <cell r="DA71" t="str">
            <v>Group</v>
          </cell>
          <cell r="DB71">
            <v>1</v>
          </cell>
          <cell r="DC71">
            <v>2</v>
          </cell>
          <cell r="DD71">
            <v>3</v>
          </cell>
          <cell r="DE71">
            <v>4</v>
          </cell>
          <cell r="DF71">
            <v>5</v>
          </cell>
          <cell r="DG71">
            <v>6</v>
          </cell>
          <cell r="DH71">
            <v>7</v>
          </cell>
          <cell r="DI71">
            <v>8</v>
          </cell>
          <cell r="DJ71">
            <v>9</v>
          </cell>
          <cell r="DK71">
            <v>10</v>
          </cell>
          <cell r="DL71">
            <v>11</v>
          </cell>
          <cell r="DM71">
            <v>12</v>
          </cell>
          <cell r="DN71">
            <v>13</v>
          </cell>
          <cell r="DO71">
            <v>14</v>
          </cell>
          <cell r="DP71">
            <v>15</v>
          </cell>
          <cell r="DQ71">
            <v>16</v>
          </cell>
          <cell r="DR71">
            <v>17</v>
          </cell>
          <cell r="DS71">
            <v>18</v>
          </cell>
          <cell r="DT71">
            <v>19</v>
          </cell>
          <cell r="DU71">
            <v>20</v>
          </cell>
          <cell r="DV71">
            <v>21</v>
          </cell>
          <cell r="DW71">
            <v>22</v>
          </cell>
          <cell r="DX71">
            <v>23</v>
          </cell>
          <cell r="DY71">
            <v>24</v>
          </cell>
          <cell r="DZ71">
            <v>25</v>
          </cell>
          <cell r="EA71">
            <v>26</v>
          </cell>
          <cell r="EB71">
            <v>27</v>
          </cell>
          <cell r="EC71">
            <v>28</v>
          </cell>
          <cell r="ED71">
            <v>29</v>
          </cell>
          <cell r="EE71">
            <v>30</v>
          </cell>
          <cell r="EF71">
            <v>31</v>
          </cell>
          <cell r="EG71">
            <v>32</v>
          </cell>
          <cell r="EH71">
            <v>33</v>
          </cell>
          <cell r="EI71">
            <v>34</v>
          </cell>
          <cell r="EJ71">
            <v>35</v>
          </cell>
          <cell r="EK71">
            <v>36</v>
          </cell>
          <cell r="EL71">
            <v>37</v>
          </cell>
          <cell r="EM71">
            <v>38</v>
          </cell>
          <cell r="EN71">
            <v>39</v>
          </cell>
          <cell r="EO71">
            <v>40</v>
          </cell>
          <cell r="EP71">
            <v>41</v>
          </cell>
          <cell r="EQ71">
            <v>42</v>
          </cell>
          <cell r="ER71">
            <v>43</v>
          </cell>
          <cell r="ES71">
            <v>44</v>
          </cell>
          <cell r="ET71">
            <v>45</v>
          </cell>
          <cell r="EU71">
            <v>46</v>
          </cell>
          <cell r="EV71">
            <v>47</v>
          </cell>
          <cell r="EW71">
            <v>48</v>
          </cell>
          <cell r="EX71">
            <v>49</v>
          </cell>
          <cell r="EY71">
            <v>50</v>
          </cell>
          <cell r="EZ71">
            <v>51</v>
          </cell>
          <cell r="FA71">
            <v>52</v>
          </cell>
          <cell r="FB71">
            <v>53</v>
          </cell>
          <cell r="FC71">
            <v>54</v>
          </cell>
          <cell r="FD71">
            <v>55</v>
          </cell>
          <cell r="FE71">
            <v>56</v>
          </cell>
          <cell r="FF71">
            <v>57</v>
          </cell>
          <cell r="FG71">
            <v>58</v>
          </cell>
          <cell r="FH71">
            <v>59</v>
          </cell>
          <cell r="FI71">
            <v>60</v>
          </cell>
          <cell r="FJ71">
            <v>61</v>
          </cell>
          <cell r="FK71">
            <v>62</v>
          </cell>
          <cell r="FL71">
            <v>63</v>
          </cell>
          <cell r="FM71">
            <v>64</v>
          </cell>
          <cell r="FN71">
            <v>65</v>
          </cell>
          <cell r="FO71">
            <v>66</v>
          </cell>
          <cell r="FP71">
            <v>67</v>
          </cell>
          <cell r="FQ71">
            <v>68</v>
          </cell>
          <cell r="FR71">
            <v>69</v>
          </cell>
          <cell r="FS71">
            <v>70</v>
          </cell>
          <cell r="FT71">
            <v>71</v>
          </cell>
          <cell r="FU71">
            <v>72</v>
          </cell>
          <cell r="FV71">
            <v>73</v>
          </cell>
          <cell r="FW71">
            <v>74</v>
          </cell>
          <cell r="FX71">
            <v>75</v>
          </cell>
          <cell r="FY71">
            <v>76</v>
          </cell>
          <cell r="FZ71">
            <v>77</v>
          </cell>
          <cell r="GA71">
            <v>78</v>
          </cell>
          <cell r="GB71">
            <v>79</v>
          </cell>
          <cell r="GC71">
            <v>80</v>
          </cell>
          <cell r="GD71">
            <v>81</v>
          </cell>
          <cell r="GE71">
            <v>82</v>
          </cell>
          <cell r="GF71">
            <v>83</v>
          </cell>
          <cell r="GG71">
            <v>84</v>
          </cell>
          <cell r="GH71">
            <v>85</v>
          </cell>
          <cell r="GI71">
            <v>86</v>
          </cell>
          <cell r="GJ71">
            <v>87</v>
          </cell>
          <cell r="GK71">
            <v>88</v>
          </cell>
          <cell r="GL71">
            <v>89</v>
          </cell>
          <cell r="GM71">
            <v>90</v>
          </cell>
          <cell r="GN71">
            <v>91</v>
          </cell>
          <cell r="GO71">
            <v>92</v>
          </cell>
          <cell r="GP71">
            <v>93</v>
          </cell>
          <cell r="GQ71">
            <v>94</v>
          </cell>
          <cell r="GR71">
            <v>95</v>
          </cell>
          <cell r="GS71">
            <v>96</v>
          </cell>
          <cell r="GT71">
            <v>97</v>
          </cell>
          <cell r="GU71">
            <v>98</v>
          </cell>
          <cell r="GV71">
            <v>99</v>
          </cell>
          <cell r="GW71">
            <v>100</v>
          </cell>
        </row>
        <row r="72">
          <cell r="B72" t="str">
            <v>ES3</v>
          </cell>
          <cell r="C72">
            <v>4.0599999999999996</v>
          </cell>
          <cell r="D72">
            <v>428.72822324864001</v>
          </cell>
          <cell r="E72">
            <v>428.72822324864001</v>
          </cell>
          <cell r="F72">
            <v>428.72822324864001</v>
          </cell>
          <cell r="G72">
            <v>428.72822324864001</v>
          </cell>
          <cell r="H72">
            <v>428.72822324864001</v>
          </cell>
          <cell r="I72">
            <v>428.72822324864001</v>
          </cell>
          <cell r="J72">
            <v>428.72822324864001</v>
          </cell>
          <cell r="K72">
            <v>428.72822324864001</v>
          </cell>
          <cell r="L72">
            <v>428.72822324864001</v>
          </cell>
          <cell r="M72">
            <v>428.72822324864001</v>
          </cell>
          <cell r="N72">
            <v>428.72822324864001</v>
          </cell>
          <cell r="O72">
            <v>428.72822324864001</v>
          </cell>
          <cell r="P72">
            <v>428.72822324864001</v>
          </cell>
          <cell r="Q72">
            <v>428.72822324864001</v>
          </cell>
          <cell r="R72">
            <v>428.72822324864001</v>
          </cell>
          <cell r="S72">
            <v>428.72822324864001</v>
          </cell>
          <cell r="T72">
            <v>428.72822324864001</v>
          </cell>
          <cell r="U72">
            <v>428.72822324864001</v>
          </cell>
          <cell r="V72">
            <v>428.72822324864001</v>
          </cell>
          <cell r="W72">
            <v>428.72822324864001</v>
          </cell>
          <cell r="X72">
            <v>428.72822324864001</v>
          </cell>
          <cell r="Y72">
            <v>428.72822324864001</v>
          </cell>
          <cell r="Z72">
            <v>428.72822324864001</v>
          </cell>
          <cell r="AA72">
            <v>428.72822324864001</v>
          </cell>
          <cell r="AB72">
            <v>428.72822324864001</v>
          </cell>
          <cell r="AC72">
            <v>428.72822324864001</v>
          </cell>
          <cell r="AD72">
            <v>428.72822324864001</v>
          </cell>
          <cell r="AE72">
            <v>428.72822324864001</v>
          </cell>
          <cell r="AF72">
            <v>428.72822324864001</v>
          </cell>
          <cell r="AG72">
            <v>428.72822324864001</v>
          </cell>
          <cell r="AH72">
            <v>428.72822324864001</v>
          </cell>
          <cell r="AI72">
            <v>428.72822324864001</v>
          </cell>
          <cell r="AJ72">
            <v>428.72822324864001</v>
          </cell>
          <cell r="AK72">
            <v>428.72822324864001</v>
          </cell>
          <cell r="AL72">
            <v>428.72822324864001</v>
          </cell>
          <cell r="AM72">
            <v>428.72822324864001</v>
          </cell>
          <cell r="AN72">
            <v>428.72822324864001</v>
          </cell>
          <cell r="AO72">
            <v>428.72822324864001</v>
          </cell>
          <cell r="AP72">
            <v>428.72822324864001</v>
          </cell>
          <cell r="AQ72">
            <v>428.72822324864001</v>
          </cell>
          <cell r="AR72">
            <v>428.72822324864001</v>
          </cell>
          <cell r="AS72">
            <v>428.72822324864001</v>
          </cell>
          <cell r="AT72">
            <v>428.72822324864001</v>
          </cell>
          <cell r="AU72">
            <v>428.72822324864001</v>
          </cell>
          <cell r="AV72">
            <v>428.72822324864001</v>
          </cell>
          <cell r="AW72">
            <v>428.72822324864001</v>
          </cell>
          <cell r="AX72">
            <v>428.72822324864001</v>
          </cell>
          <cell r="AY72">
            <v>428.72822324864001</v>
          </cell>
          <cell r="AZ72">
            <v>428.72822324864001</v>
          </cell>
          <cell r="BA72">
            <v>428.72822324864001</v>
          </cell>
          <cell r="BB72">
            <v>428.72822324864001</v>
          </cell>
          <cell r="BC72">
            <v>428.72822324864001</v>
          </cell>
          <cell r="BD72">
            <v>428.72822324864001</v>
          </cell>
          <cell r="BE72">
            <v>428.72822324864001</v>
          </cell>
          <cell r="BF72">
            <v>428.72822324864001</v>
          </cell>
          <cell r="BG72">
            <v>428.72822324864001</v>
          </cell>
          <cell r="BH72">
            <v>428.72822324864001</v>
          </cell>
          <cell r="BI72">
            <v>428.72822324864001</v>
          </cell>
          <cell r="BJ72">
            <v>428.72822324864001</v>
          </cell>
          <cell r="BK72">
            <v>428.72822324864001</v>
          </cell>
          <cell r="BL72">
            <v>428.72822324864001</v>
          </cell>
          <cell r="BM72">
            <v>428.72822324864001</v>
          </cell>
          <cell r="BN72">
            <v>428.72822324864001</v>
          </cell>
          <cell r="BO72">
            <v>428.72822324864001</v>
          </cell>
          <cell r="BP72">
            <v>428.72822324864001</v>
          </cell>
          <cell r="BQ72">
            <v>428.72822324864001</v>
          </cell>
          <cell r="BR72">
            <v>428.72822324864001</v>
          </cell>
          <cell r="BS72">
            <v>428.72822324864001</v>
          </cell>
          <cell r="BT72">
            <v>428.72822324864001</v>
          </cell>
          <cell r="BU72">
            <v>428.72822324864001</v>
          </cell>
          <cell r="BV72">
            <v>428.72822324864001</v>
          </cell>
          <cell r="BW72">
            <v>428.72822324864001</v>
          </cell>
          <cell r="BX72">
            <v>428.72822324864001</v>
          </cell>
          <cell r="BY72">
            <v>428.72822324864001</v>
          </cell>
          <cell r="BZ72">
            <v>428.72822324864001</v>
          </cell>
          <cell r="CA72">
            <v>428.72822324864001</v>
          </cell>
          <cell r="CB72">
            <v>428.72822324864001</v>
          </cell>
          <cell r="CC72">
            <v>428.72822324864001</v>
          </cell>
          <cell r="CD72">
            <v>428.72822324864001</v>
          </cell>
          <cell r="CE72">
            <v>428.72822324864001</v>
          </cell>
          <cell r="CF72">
            <v>428.72822324864001</v>
          </cell>
          <cell r="CG72">
            <v>428.72822324864001</v>
          </cell>
          <cell r="CH72">
            <v>428.72822324864001</v>
          </cell>
          <cell r="CI72">
            <v>428.72822324864001</v>
          </cell>
          <cell r="CJ72">
            <v>428.72822324864001</v>
          </cell>
          <cell r="CK72">
            <v>428.72822324864001</v>
          </cell>
          <cell r="CL72">
            <v>428.72822324864001</v>
          </cell>
          <cell r="CM72">
            <v>428.72822324864001</v>
          </cell>
          <cell r="CN72">
            <v>428.72822324864001</v>
          </cell>
          <cell r="CO72">
            <v>428.72822324864001</v>
          </cell>
          <cell r="CP72">
            <v>428.72822324864001</v>
          </cell>
          <cell r="CQ72">
            <v>428.72822324864001</v>
          </cell>
          <cell r="CR72">
            <v>428.72822324864001</v>
          </cell>
          <cell r="CS72">
            <v>428.72822324864001</v>
          </cell>
          <cell r="CT72">
            <v>428.72822324864001</v>
          </cell>
          <cell r="CU72">
            <v>428.72822324864001</v>
          </cell>
          <cell r="CV72">
            <v>428.72822324864001</v>
          </cell>
          <cell r="CW72">
            <v>428.72822324864001</v>
          </cell>
          <cell r="CX72">
            <v>428.72822324864001</v>
          </cell>
          <cell r="CY72">
            <v>428.72822324864001</v>
          </cell>
          <cell r="DA72" t="str">
            <v>ES3</v>
          </cell>
          <cell r="DB72">
            <v>428.72822324864001</v>
          </cell>
          <cell r="DC72">
            <v>857.45644649728001</v>
          </cell>
          <cell r="DD72">
            <v>1286.18466974592</v>
          </cell>
          <cell r="DE72">
            <v>1714.91289299456</v>
          </cell>
          <cell r="DF72">
            <v>2143.6411162432</v>
          </cell>
          <cell r="DG72">
            <v>2572.36933949184</v>
          </cell>
          <cell r="DH72">
            <v>3001.09756274048</v>
          </cell>
          <cell r="DI72">
            <v>3429.82578598912</v>
          </cell>
          <cell r="DJ72">
            <v>3858.5540092377601</v>
          </cell>
          <cell r="DK72">
            <v>4287.2822324864001</v>
          </cell>
          <cell r="DL72">
            <v>4716.0104557350405</v>
          </cell>
          <cell r="DM72">
            <v>5144.7386789836801</v>
          </cell>
          <cell r="DN72">
            <v>5573.4669022323196</v>
          </cell>
          <cell r="DO72">
            <v>6002.1951254809592</v>
          </cell>
          <cell r="DP72">
            <v>6430.9233487295987</v>
          </cell>
          <cell r="DQ72">
            <v>6859.6515719782383</v>
          </cell>
          <cell r="DR72">
            <v>7288.3797952268778</v>
          </cell>
          <cell r="DS72">
            <v>7717.1080184755174</v>
          </cell>
          <cell r="DT72">
            <v>8145.8362417241569</v>
          </cell>
          <cell r="DU72">
            <v>8574.5644649727965</v>
          </cell>
          <cell r="DV72">
            <v>9003.292688221436</v>
          </cell>
          <cell r="DW72">
            <v>9432.0209114700756</v>
          </cell>
          <cell r="DX72">
            <v>9860.7491347187151</v>
          </cell>
          <cell r="DY72">
            <v>10289.477357967355</v>
          </cell>
          <cell r="DZ72">
            <v>10718.205581215994</v>
          </cell>
          <cell r="EA72">
            <v>11146.933804464634</v>
          </cell>
          <cell r="EB72">
            <v>11575.662027713273</v>
          </cell>
          <cell r="EC72">
            <v>12004.390250961913</v>
          </cell>
          <cell r="ED72">
            <v>12433.118474210552</v>
          </cell>
          <cell r="EE72">
            <v>12861.846697459192</v>
          </cell>
          <cell r="EF72">
            <v>13290.574920707832</v>
          </cell>
          <cell r="EG72">
            <v>13719.303143956471</v>
          </cell>
          <cell r="EH72">
            <v>14148.031367205111</v>
          </cell>
          <cell r="EI72">
            <v>14576.75959045375</v>
          </cell>
          <cell r="EJ72">
            <v>15005.48781370239</v>
          </cell>
          <cell r="EK72">
            <v>15434.216036951029</v>
          </cell>
          <cell r="EL72">
            <v>15862.944260199669</v>
          </cell>
          <cell r="EM72">
            <v>16291.672483448308</v>
          </cell>
          <cell r="EN72">
            <v>16720.40070669695</v>
          </cell>
          <cell r="EO72">
            <v>17149.128929945589</v>
          </cell>
          <cell r="EP72">
            <v>17577.857153194229</v>
          </cell>
          <cell r="EQ72">
            <v>18006.585376442868</v>
          </cell>
          <cell r="ER72">
            <v>18435.313599691508</v>
          </cell>
          <cell r="ES72">
            <v>18864.041822940148</v>
          </cell>
          <cell r="ET72">
            <v>19292.770046188787</v>
          </cell>
          <cell r="EU72">
            <v>19721.498269437427</v>
          </cell>
          <cell r="EV72">
            <v>20150.226492686066</v>
          </cell>
          <cell r="EW72">
            <v>20578.954715934706</v>
          </cell>
          <cell r="EX72">
            <v>21007.682939183345</v>
          </cell>
          <cell r="EY72">
            <v>21436.411162431985</v>
          </cell>
          <cell r="EZ72">
            <v>21865.139385680624</v>
          </cell>
          <cell r="FA72">
            <v>22293.867608929264</v>
          </cell>
          <cell r="FB72">
            <v>22722.595832177904</v>
          </cell>
          <cell r="FC72">
            <v>23151.324055426543</v>
          </cell>
          <cell r="FD72">
            <v>23580.052278675183</v>
          </cell>
          <cell r="FE72">
            <v>24008.780501923822</v>
          </cell>
          <cell r="FF72">
            <v>24437.508725172462</v>
          </cell>
          <cell r="FG72">
            <v>24866.236948421101</v>
          </cell>
          <cell r="FH72">
            <v>25294.965171669741</v>
          </cell>
          <cell r="FI72">
            <v>25723.69339491838</v>
          </cell>
          <cell r="FJ72">
            <v>26152.42161816702</v>
          </cell>
          <cell r="FK72">
            <v>26581.149841415659</v>
          </cell>
          <cell r="FL72">
            <v>27009.878064664299</v>
          </cell>
          <cell r="FM72">
            <v>27438.606287912939</v>
          </cell>
          <cell r="FN72">
            <v>27867.334511161578</v>
          </cell>
          <cell r="FO72">
            <v>28296.062734410218</v>
          </cell>
          <cell r="FP72">
            <v>28724.790957658857</v>
          </cell>
          <cell r="FQ72">
            <v>29153.519180907497</v>
          </cell>
          <cell r="FR72">
            <v>29582.247404156136</v>
          </cell>
          <cell r="FS72">
            <v>30010.975627404776</v>
          </cell>
          <cell r="FT72">
            <v>30439.703850653415</v>
          </cell>
          <cell r="FU72">
            <v>30868.432073902055</v>
          </cell>
          <cell r="FV72">
            <v>31297.160297150695</v>
          </cell>
          <cell r="FW72">
            <v>31725.888520399334</v>
          </cell>
          <cell r="FX72">
            <v>32154.616743647974</v>
          </cell>
          <cell r="FY72">
            <v>32583.344966896613</v>
          </cell>
          <cell r="FZ72">
            <v>33012.073190145253</v>
          </cell>
          <cell r="GA72">
            <v>33440.801413393892</v>
          </cell>
          <cell r="GB72">
            <v>33869.529636642532</v>
          </cell>
          <cell r="GC72">
            <v>34298.257859891171</v>
          </cell>
          <cell r="GD72">
            <v>34726.986083139811</v>
          </cell>
          <cell r="GE72">
            <v>35155.71430638845</v>
          </cell>
          <cell r="GF72">
            <v>35584.44252963709</v>
          </cell>
          <cell r="GG72">
            <v>36013.17075288573</v>
          </cell>
          <cell r="GH72">
            <v>36441.898976134369</v>
          </cell>
          <cell r="GI72">
            <v>36870.627199383009</v>
          </cell>
          <cell r="GJ72">
            <v>37299.355422631648</v>
          </cell>
          <cell r="GK72">
            <v>37728.083645880288</v>
          </cell>
          <cell r="GL72">
            <v>38156.811869128927</v>
          </cell>
          <cell r="GM72">
            <v>38585.540092377567</v>
          </cell>
          <cell r="GN72">
            <v>39014.268315626206</v>
          </cell>
          <cell r="GO72">
            <v>39442.996538874846</v>
          </cell>
          <cell r="GP72">
            <v>39871.724762123486</v>
          </cell>
          <cell r="GQ72">
            <v>40300.452985372125</v>
          </cell>
          <cell r="GR72">
            <v>40729.181208620765</v>
          </cell>
          <cell r="GS72">
            <v>41157.909431869404</v>
          </cell>
          <cell r="GT72">
            <v>41586.637655118044</v>
          </cell>
          <cell r="GU72">
            <v>42015.365878366683</v>
          </cell>
          <cell r="GV72">
            <v>42444.094101615323</v>
          </cell>
          <cell r="GW72">
            <v>42872.822324863962</v>
          </cell>
        </row>
        <row r="73">
          <cell r="B73" t="str">
            <v>ES2</v>
          </cell>
          <cell r="C73">
            <v>3.07</v>
          </cell>
          <cell r="D73">
            <v>324.18611955008004</v>
          </cell>
          <cell r="E73">
            <v>324.18611955008004</v>
          </cell>
          <cell r="F73">
            <v>324.18611955008004</v>
          </cell>
          <cell r="G73">
            <v>324.18611955008004</v>
          </cell>
          <cell r="H73">
            <v>324.18611955008004</v>
          </cell>
          <cell r="I73">
            <v>324.18611955008004</v>
          </cell>
          <cell r="J73">
            <v>324.18611955008004</v>
          </cell>
          <cell r="K73">
            <v>324.18611955008004</v>
          </cell>
          <cell r="L73">
            <v>324.18611955008004</v>
          </cell>
          <cell r="M73">
            <v>324.18611955008004</v>
          </cell>
          <cell r="N73">
            <v>324.18611955008004</v>
          </cell>
          <cell r="O73">
            <v>324.18611955008004</v>
          </cell>
          <cell r="P73">
            <v>324.18611955008004</v>
          </cell>
          <cell r="Q73">
            <v>324.18611955008004</v>
          </cell>
          <cell r="R73">
            <v>324.18611955008004</v>
          </cell>
          <cell r="S73">
            <v>324.18611955008004</v>
          </cell>
          <cell r="T73">
            <v>324.18611955008004</v>
          </cell>
          <cell r="U73">
            <v>324.18611955008004</v>
          </cell>
          <cell r="V73">
            <v>324.18611955008004</v>
          </cell>
          <cell r="W73">
            <v>324.18611955008004</v>
          </cell>
          <cell r="X73">
            <v>324.18611955008004</v>
          </cell>
          <cell r="Y73">
            <v>324.18611955008004</v>
          </cell>
          <cell r="Z73">
            <v>324.18611955008004</v>
          </cell>
          <cell r="AA73">
            <v>324.18611955008004</v>
          </cell>
          <cell r="AB73">
            <v>324.18611955008004</v>
          </cell>
          <cell r="AC73">
            <v>324.18611955008004</v>
          </cell>
          <cell r="AD73">
            <v>324.18611955008004</v>
          </cell>
          <cell r="AE73">
            <v>324.18611955008004</v>
          </cell>
          <cell r="AF73">
            <v>324.18611955008004</v>
          </cell>
          <cell r="AG73">
            <v>324.18611955008004</v>
          </cell>
          <cell r="AH73">
            <v>324.18611955008004</v>
          </cell>
          <cell r="AI73">
            <v>324.18611955008004</v>
          </cell>
          <cell r="AJ73">
            <v>324.18611955008004</v>
          </cell>
          <cell r="AK73">
            <v>324.18611955008004</v>
          </cell>
          <cell r="AL73">
            <v>324.18611955008004</v>
          </cell>
          <cell r="AM73">
            <v>324.18611955008004</v>
          </cell>
          <cell r="AN73">
            <v>324.18611955008004</v>
          </cell>
          <cell r="AO73">
            <v>324.18611955008004</v>
          </cell>
          <cell r="AP73">
            <v>324.18611955008004</v>
          </cell>
          <cell r="AQ73">
            <v>324.18611955008004</v>
          </cell>
          <cell r="AR73">
            <v>324.18611955008004</v>
          </cell>
          <cell r="AS73">
            <v>324.18611955008004</v>
          </cell>
          <cell r="AT73">
            <v>324.18611955008004</v>
          </cell>
          <cell r="AU73">
            <v>324.18611955008004</v>
          </cell>
          <cell r="AV73">
            <v>324.18611955008004</v>
          </cell>
          <cell r="AW73">
            <v>324.18611955008004</v>
          </cell>
          <cell r="AX73">
            <v>324.18611955008004</v>
          </cell>
          <cell r="AY73">
            <v>324.18611955008004</v>
          </cell>
          <cell r="AZ73">
            <v>324.18611955008004</v>
          </cell>
          <cell r="BA73">
            <v>324.18611955008004</v>
          </cell>
          <cell r="BB73">
            <v>324.18611955008004</v>
          </cell>
          <cell r="BC73">
            <v>324.18611955008004</v>
          </cell>
          <cell r="BD73">
            <v>324.18611955008004</v>
          </cell>
          <cell r="BE73">
            <v>324.18611955008004</v>
          </cell>
          <cell r="BF73">
            <v>324.18611955008004</v>
          </cell>
          <cell r="BG73">
            <v>324.18611955008004</v>
          </cell>
          <cell r="BH73">
            <v>324.18611955008004</v>
          </cell>
          <cell r="BI73">
            <v>324.18611955008004</v>
          </cell>
          <cell r="BJ73">
            <v>324.18611955008004</v>
          </cell>
          <cell r="BK73">
            <v>324.18611955008004</v>
          </cell>
          <cell r="BL73">
            <v>324.18611955008004</v>
          </cell>
          <cell r="BM73">
            <v>324.18611955008004</v>
          </cell>
          <cell r="BN73">
            <v>324.18611955008004</v>
          </cell>
          <cell r="BO73">
            <v>324.18611955008004</v>
          </cell>
          <cell r="BP73">
            <v>324.18611955008004</v>
          </cell>
          <cell r="BQ73">
            <v>324.18611955008004</v>
          </cell>
          <cell r="BR73">
            <v>324.18611955008004</v>
          </cell>
          <cell r="BS73">
            <v>324.18611955008004</v>
          </cell>
          <cell r="BT73">
            <v>324.18611955008004</v>
          </cell>
          <cell r="BU73">
            <v>324.18611955008004</v>
          </cell>
          <cell r="BV73">
            <v>324.18611955008004</v>
          </cell>
          <cell r="BW73">
            <v>324.18611955008004</v>
          </cell>
          <cell r="BX73">
            <v>324.18611955008004</v>
          </cell>
          <cell r="BY73">
            <v>324.18611955008004</v>
          </cell>
          <cell r="BZ73">
            <v>324.18611955008004</v>
          </cell>
          <cell r="CA73">
            <v>324.18611955008004</v>
          </cell>
          <cell r="CB73">
            <v>324.18611955008004</v>
          </cell>
          <cell r="CC73">
            <v>324.18611955008004</v>
          </cell>
          <cell r="CD73">
            <v>324.18611955008004</v>
          </cell>
          <cell r="CE73">
            <v>324.18611955008004</v>
          </cell>
          <cell r="CF73">
            <v>324.18611955008004</v>
          </cell>
          <cell r="CG73">
            <v>324.18611955008004</v>
          </cell>
          <cell r="CH73">
            <v>324.18611955008004</v>
          </cell>
          <cell r="CI73">
            <v>324.18611955008004</v>
          </cell>
          <cell r="CJ73">
            <v>324.18611955008004</v>
          </cell>
          <cell r="CK73">
            <v>324.18611955008004</v>
          </cell>
          <cell r="CL73">
            <v>324.18611955008004</v>
          </cell>
          <cell r="CM73">
            <v>324.18611955008004</v>
          </cell>
          <cell r="CN73">
            <v>324.18611955008004</v>
          </cell>
          <cell r="CO73">
            <v>324.18611955008004</v>
          </cell>
          <cell r="CP73">
            <v>324.18611955008004</v>
          </cell>
          <cell r="CQ73">
            <v>324.18611955008004</v>
          </cell>
          <cell r="CR73">
            <v>324.18611955008004</v>
          </cell>
          <cell r="CS73">
            <v>324.18611955008004</v>
          </cell>
          <cell r="CT73">
            <v>324.18611955008004</v>
          </cell>
          <cell r="CU73">
            <v>324.18611955008004</v>
          </cell>
          <cell r="CV73">
            <v>324.18611955008004</v>
          </cell>
          <cell r="CW73">
            <v>324.18611955008004</v>
          </cell>
          <cell r="CX73">
            <v>324.18611955008004</v>
          </cell>
          <cell r="CY73">
            <v>324.18611955008004</v>
          </cell>
          <cell r="DA73" t="str">
            <v>ES2</v>
          </cell>
          <cell r="DB73">
            <v>324.18611955008004</v>
          </cell>
          <cell r="DC73">
            <v>648.37223910016007</v>
          </cell>
          <cell r="DD73">
            <v>972.55835865024005</v>
          </cell>
          <cell r="DE73">
            <v>1296.7444782003201</v>
          </cell>
          <cell r="DF73">
            <v>1620.9305977504002</v>
          </cell>
          <cell r="DG73">
            <v>1945.1167173004803</v>
          </cell>
          <cell r="DH73">
            <v>2269.3028368505602</v>
          </cell>
          <cell r="DI73">
            <v>2593.4889564006403</v>
          </cell>
          <cell r="DJ73">
            <v>2917.6750759507204</v>
          </cell>
          <cell r="DK73">
            <v>3241.8611955008005</v>
          </cell>
          <cell r="DL73">
            <v>3566.0473150508806</v>
          </cell>
          <cell r="DM73">
            <v>3890.2334346009607</v>
          </cell>
          <cell r="DN73">
            <v>4214.4195541510408</v>
          </cell>
          <cell r="DO73">
            <v>4538.6056737011204</v>
          </cell>
          <cell r="DP73">
            <v>4862.7917932512</v>
          </cell>
          <cell r="DQ73">
            <v>5186.9779128012797</v>
          </cell>
          <cell r="DR73">
            <v>5511.1640323513593</v>
          </cell>
          <cell r="DS73">
            <v>5835.3501519014389</v>
          </cell>
          <cell r="DT73">
            <v>6159.5362714515186</v>
          </cell>
          <cell r="DU73">
            <v>6483.7223910015982</v>
          </cell>
          <cell r="DV73">
            <v>6807.9085105516779</v>
          </cell>
          <cell r="DW73">
            <v>7132.0946301017575</v>
          </cell>
          <cell r="DX73">
            <v>7456.2807496518371</v>
          </cell>
          <cell r="DY73">
            <v>7780.4668692019168</v>
          </cell>
          <cell r="DZ73">
            <v>8104.6529887519964</v>
          </cell>
          <cell r="EA73">
            <v>8428.8391083020761</v>
          </cell>
          <cell r="EB73">
            <v>8753.0252278521566</v>
          </cell>
          <cell r="EC73">
            <v>9077.2113474022372</v>
          </cell>
          <cell r="ED73">
            <v>9401.3974669523177</v>
          </cell>
          <cell r="EE73">
            <v>9725.5835865023982</v>
          </cell>
          <cell r="EF73">
            <v>10049.769706052479</v>
          </cell>
          <cell r="EG73">
            <v>10373.955825602559</v>
          </cell>
          <cell r="EH73">
            <v>10698.14194515264</v>
          </cell>
          <cell r="EI73">
            <v>11022.32806470272</v>
          </cell>
          <cell r="EJ73">
            <v>11346.514184252801</v>
          </cell>
          <cell r="EK73">
            <v>11670.700303802882</v>
          </cell>
          <cell r="EL73">
            <v>11994.886423352962</v>
          </cell>
          <cell r="EM73">
            <v>12319.072542903043</v>
          </cell>
          <cell r="EN73">
            <v>12643.258662453123</v>
          </cell>
          <cell r="EO73">
            <v>12967.444782003204</v>
          </cell>
          <cell r="EP73">
            <v>13291.630901553284</v>
          </cell>
          <cell r="EQ73">
            <v>13615.817021103365</v>
          </cell>
          <cell r="ER73">
            <v>13940.003140653445</v>
          </cell>
          <cell r="ES73">
            <v>14264.189260203526</v>
          </cell>
          <cell r="ET73">
            <v>14588.375379753606</v>
          </cell>
          <cell r="EU73">
            <v>14912.561499303687</v>
          </cell>
          <cell r="EV73">
            <v>15236.747618853768</v>
          </cell>
          <cell r="EW73">
            <v>15560.933738403848</v>
          </cell>
          <cell r="EX73">
            <v>15885.119857953929</v>
          </cell>
          <cell r="EY73">
            <v>16209.305977504009</v>
          </cell>
          <cell r="EZ73">
            <v>16533.492097054088</v>
          </cell>
          <cell r="FA73">
            <v>16857.678216604167</v>
          </cell>
          <cell r="FB73">
            <v>17181.864336154245</v>
          </cell>
          <cell r="FC73">
            <v>17506.050455704324</v>
          </cell>
          <cell r="FD73">
            <v>17830.236575254403</v>
          </cell>
          <cell r="FE73">
            <v>18154.422694804482</v>
          </cell>
          <cell r="FF73">
            <v>18478.60881435456</v>
          </cell>
          <cell r="FG73">
            <v>18802.794933904639</v>
          </cell>
          <cell r="FH73">
            <v>19126.981053454718</v>
          </cell>
          <cell r="FI73">
            <v>19451.167173004796</v>
          </cell>
          <cell r="FJ73">
            <v>19775.353292554875</v>
          </cell>
          <cell r="FK73">
            <v>20099.539412104954</v>
          </cell>
          <cell r="FL73">
            <v>20423.725531655033</v>
          </cell>
          <cell r="FM73">
            <v>20747.911651205111</v>
          </cell>
          <cell r="FN73">
            <v>21072.09777075519</v>
          </cell>
          <cell r="FO73">
            <v>21396.283890305269</v>
          </cell>
          <cell r="FP73">
            <v>21720.470009855348</v>
          </cell>
          <cell r="FQ73">
            <v>22044.656129405426</v>
          </cell>
          <cell r="FR73">
            <v>22368.842248955505</v>
          </cell>
          <cell r="FS73">
            <v>22693.028368505584</v>
          </cell>
          <cell r="FT73">
            <v>23017.214488055663</v>
          </cell>
          <cell r="FU73">
            <v>23341.400607605741</v>
          </cell>
          <cell r="FV73">
            <v>23665.58672715582</v>
          </cell>
          <cell r="FW73">
            <v>23989.772846705899</v>
          </cell>
          <cell r="FX73">
            <v>24313.958966255977</v>
          </cell>
          <cell r="FY73">
            <v>24638.145085806056</v>
          </cell>
          <cell r="FZ73">
            <v>24962.331205356135</v>
          </cell>
          <cell r="GA73">
            <v>25286.517324906214</v>
          </cell>
          <cell r="GB73">
            <v>25610.703444456292</v>
          </cell>
          <cell r="GC73">
            <v>25934.889564006371</v>
          </cell>
          <cell r="GD73">
            <v>26259.07568355645</v>
          </cell>
          <cell r="GE73">
            <v>26583.261803106529</v>
          </cell>
          <cell r="GF73">
            <v>26907.447922656607</v>
          </cell>
          <cell r="GG73">
            <v>27231.634042206686</v>
          </cell>
          <cell r="GH73">
            <v>27555.820161756765</v>
          </cell>
          <cell r="GI73">
            <v>27880.006281306843</v>
          </cell>
          <cell r="GJ73">
            <v>28204.192400856922</v>
          </cell>
          <cell r="GK73">
            <v>28528.378520407001</v>
          </cell>
          <cell r="GL73">
            <v>28852.56463995708</v>
          </cell>
          <cell r="GM73">
            <v>29176.750759507158</v>
          </cell>
          <cell r="GN73">
            <v>29500.936879057237</v>
          </cell>
          <cell r="GO73">
            <v>29825.122998607316</v>
          </cell>
          <cell r="GP73">
            <v>30149.309118157395</v>
          </cell>
          <cell r="GQ73">
            <v>30473.495237707473</v>
          </cell>
          <cell r="GR73">
            <v>30797.681357257552</v>
          </cell>
          <cell r="GS73">
            <v>31121.867476807631</v>
          </cell>
          <cell r="GT73">
            <v>31446.053596357709</v>
          </cell>
          <cell r="GU73">
            <v>31770.239715907788</v>
          </cell>
          <cell r="GV73">
            <v>32094.425835457867</v>
          </cell>
          <cell r="GW73">
            <v>32418.611955007946</v>
          </cell>
        </row>
        <row r="74">
          <cell r="B74" t="str">
            <v>ES1</v>
          </cell>
          <cell r="C74">
            <v>2.93</v>
          </cell>
          <cell r="D74">
            <v>309.40238771392001</v>
          </cell>
          <cell r="E74">
            <v>309.40238771392001</v>
          </cell>
          <cell r="F74">
            <v>309.40238771392001</v>
          </cell>
          <cell r="G74">
            <v>309.40238771392001</v>
          </cell>
          <cell r="H74">
            <v>309.40238771392001</v>
          </cell>
          <cell r="I74">
            <v>309.40238771392001</v>
          </cell>
          <cell r="J74">
            <v>309.40238771392001</v>
          </cell>
          <cell r="K74">
            <v>309.40238771392001</v>
          </cell>
          <cell r="L74">
            <v>309.40238771392001</v>
          </cell>
          <cell r="M74">
            <v>309.40238771392001</v>
          </cell>
          <cell r="N74">
            <v>309.40238771392001</v>
          </cell>
          <cell r="O74">
            <v>309.40238771392001</v>
          </cell>
          <cell r="P74">
            <v>309.40238771392001</v>
          </cell>
          <cell r="Q74">
            <v>309.40238771392001</v>
          </cell>
          <cell r="R74">
            <v>309.40238771392001</v>
          </cell>
          <cell r="S74">
            <v>309.40238771392001</v>
          </cell>
          <cell r="T74">
            <v>309.40238771392001</v>
          </cell>
          <cell r="U74">
            <v>309.40238771392001</v>
          </cell>
          <cell r="V74">
            <v>309.40238771392001</v>
          </cell>
          <cell r="W74">
            <v>309.40238771392001</v>
          </cell>
          <cell r="X74">
            <v>309.40238771392001</v>
          </cell>
          <cell r="Y74">
            <v>309.40238771392001</v>
          </cell>
          <cell r="Z74">
            <v>309.40238771392001</v>
          </cell>
          <cell r="AA74">
            <v>309.40238771392001</v>
          </cell>
          <cell r="AB74">
            <v>309.40238771392001</v>
          </cell>
          <cell r="AC74">
            <v>309.40238771392001</v>
          </cell>
          <cell r="AD74">
            <v>309.40238771392001</v>
          </cell>
          <cell r="AE74">
            <v>309.40238771392001</v>
          </cell>
          <cell r="AF74">
            <v>309.40238771392001</v>
          </cell>
          <cell r="AG74">
            <v>309.40238771392001</v>
          </cell>
          <cell r="AH74">
            <v>309.40238771392001</v>
          </cell>
          <cell r="AI74">
            <v>309.40238771392001</v>
          </cell>
          <cell r="AJ74">
            <v>309.40238771392001</v>
          </cell>
          <cell r="AK74">
            <v>309.40238771392001</v>
          </cell>
          <cell r="AL74">
            <v>309.40238771392001</v>
          </cell>
          <cell r="AM74">
            <v>309.40238771392001</v>
          </cell>
          <cell r="AN74">
            <v>309.40238771392001</v>
          </cell>
          <cell r="AO74">
            <v>309.40238771392001</v>
          </cell>
          <cell r="AP74">
            <v>309.40238771392001</v>
          </cell>
          <cell r="AQ74">
            <v>309.40238771392001</v>
          </cell>
          <cell r="AR74">
            <v>309.40238771392001</v>
          </cell>
          <cell r="AS74">
            <v>309.40238771392001</v>
          </cell>
          <cell r="AT74">
            <v>309.40238771392001</v>
          </cell>
          <cell r="AU74">
            <v>309.40238771392001</v>
          </cell>
          <cell r="AV74">
            <v>309.40238771392001</v>
          </cell>
          <cell r="AW74">
            <v>309.40238771392001</v>
          </cell>
          <cell r="AX74">
            <v>309.40238771392001</v>
          </cell>
          <cell r="AY74">
            <v>309.40238771392001</v>
          </cell>
          <cell r="AZ74">
            <v>309.40238771392001</v>
          </cell>
          <cell r="BA74">
            <v>309.40238771392001</v>
          </cell>
          <cell r="BB74">
            <v>309.40238771392001</v>
          </cell>
          <cell r="BC74">
            <v>309.40238771392001</v>
          </cell>
          <cell r="BD74">
            <v>309.40238771392001</v>
          </cell>
          <cell r="BE74">
            <v>309.40238771392001</v>
          </cell>
          <cell r="BF74">
            <v>309.40238771392001</v>
          </cell>
          <cell r="BG74">
            <v>309.40238771392001</v>
          </cell>
          <cell r="BH74">
            <v>309.40238771392001</v>
          </cell>
          <cell r="BI74">
            <v>309.40238771392001</v>
          </cell>
          <cell r="BJ74">
            <v>309.40238771392001</v>
          </cell>
          <cell r="BK74">
            <v>309.40238771392001</v>
          </cell>
          <cell r="BL74">
            <v>309.40238771392001</v>
          </cell>
          <cell r="BM74">
            <v>309.40238771392001</v>
          </cell>
          <cell r="BN74">
            <v>309.40238771392001</v>
          </cell>
          <cell r="BO74">
            <v>309.40238771392001</v>
          </cell>
          <cell r="BP74">
            <v>309.40238771392001</v>
          </cell>
          <cell r="BQ74">
            <v>309.40238771392001</v>
          </cell>
          <cell r="BR74">
            <v>309.40238771392001</v>
          </cell>
          <cell r="BS74">
            <v>309.40238771392001</v>
          </cell>
          <cell r="BT74">
            <v>309.40238771392001</v>
          </cell>
          <cell r="BU74">
            <v>309.40238771392001</v>
          </cell>
          <cell r="BV74">
            <v>309.40238771392001</v>
          </cell>
          <cell r="BW74">
            <v>309.40238771392001</v>
          </cell>
          <cell r="BX74">
            <v>309.40238771392001</v>
          </cell>
          <cell r="BY74">
            <v>309.40238771392001</v>
          </cell>
          <cell r="BZ74">
            <v>309.40238771392001</v>
          </cell>
          <cell r="CA74">
            <v>309.40238771392001</v>
          </cell>
          <cell r="CB74">
            <v>309.40238771392001</v>
          </cell>
          <cell r="CC74">
            <v>309.40238771392001</v>
          </cell>
          <cell r="CD74">
            <v>309.40238771392001</v>
          </cell>
          <cell r="CE74">
            <v>309.40238771392001</v>
          </cell>
          <cell r="CF74">
            <v>309.40238771392001</v>
          </cell>
          <cell r="CG74">
            <v>309.40238771392001</v>
          </cell>
          <cell r="CH74">
            <v>309.40238771392001</v>
          </cell>
          <cell r="CI74">
            <v>309.40238771392001</v>
          </cell>
          <cell r="CJ74">
            <v>309.40238771392001</v>
          </cell>
          <cell r="CK74">
            <v>309.40238771392001</v>
          </cell>
          <cell r="CL74">
            <v>309.40238771392001</v>
          </cell>
          <cell r="CM74">
            <v>309.40238771392001</v>
          </cell>
          <cell r="CN74">
            <v>309.40238771392001</v>
          </cell>
          <cell r="CO74">
            <v>309.40238771392001</v>
          </cell>
          <cell r="CP74">
            <v>309.40238771392001</v>
          </cell>
          <cell r="CQ74">
            <v>309.40238771392001</v>
          </cell>
          <cell r="CR74">
            <v>309.40238771392001</v>
          </cell>
          <cell r="CS74">
            <v>309.40238771392001</v>
          </cell>
          <cell r="CT74">
            <v>309.40238771392001</v>
          </cell>
          <cell r="CU74">
            <v>309.40238771392001</v>
          </cell>
          <cell r="CV74">
            <v>309.40238771392001</v>
          </cell>
          <cell r="CW74">
            <v>309.40238771392001</v>
          </cell>
          <cell r="CX74">
            <v>309.40238771392001</v>
          </cell>
          <cell r="CY74">
            <v>309.40238771392001</v>
          </cell>
          <cell r="DA74" t="str">
            <v>ES1</v>
          </cell>
          <cell r="DB74">
            <v>309.40238771392001</v>
          </cell>
          <cell r="DC74">
            <v>618.80477542784001</v>
          </cell>
          <cell r="DD74">
            <v>928.20716314176002</v>
          </cell>
          <cell r="DE74">
            <v>1237.60955085568</v>
          </cell>
          <cell r="DF74">
            <v>1547.0119385696</v>
          </cell>
          <cell r="DG74">
            <v>1856.41432628352</v>
          </cell>
          <cell r="DH74">
            <v>2165.8167139974403</v>
          </cell>
          <cell r="DI74">
            <v>2475.2191017113601</v>
          </cell>
          <cell r="DJ74">
            <v>2784.6214894252798</v>
          </cell>
          <cell r="DK74">
            <v>3094.0238771391996</v>
          </cell>
          <cell r="DL74">
            <v>3403.4262648531194</v>
          </cell>
          <cell r="DM74">
            <v>3712.8286525670392</v>
          </cell>
          <cell r="DN74">
            <v>4022.231040280959</v>
          </cell>
          <cell r="DO74">
            <v>4331.6334279948787</v>
          </cell>
          <cell r="DP74">
            <v>4641.0358157087985</v>
          </cell>
          <cell r="DQ74">
            <v>4950.4382034227183</v>
          </cell>
          <cell r="DR74">
            <v>5259.8405911366381</v>
          </cell>
          <cell r="DS74">
            <v>5569.2429788505578</v>
          </cell>
          <cell r="DT74">
            <v>5878.6453665644776</v>
          </cell>
          <cell r="DU74">
            <v>6188.0477542783974</v>
          </cell>
          <cell r="DV74">
            <v>6497.4501419923172</v>
          </cell>
          <cell r="DW74">
            <v>6806.852529706237</v>
          </cell>
          <cell r="DX74">
            <v>7116.2549174201567</v>
          </cell>
          <cell r="DY74">
            <v>7425.6573051340765</v>
          </cell>
          <cell r="DZ74">
            <v>7735.0596928479963</v>
          </cell>
          <cell r="EA74">
            <v>8044.4620805619161</v>
          </cell>
          <cell r="EB74">
            <v>8353.8644682758368</v>
          </cell>
          <cell r="EC74">
            <v>8663.2668559897575</v>
          </cell>
          <cell r="ED74">
            <v>8972.6692437036781</v>
          </cell>
          <cell r="EE74">
            <v>9282.0716314175988</v>
          </cell>
          <cell r="EF74">
            <v>9591.4740191315195</v>
          </cell>
          <cell r="EG74">
            <v>9900.8764068454402</v>
          </cell>
          <cell r="EH74">
            <v>10210.278794559361</v>
          </cell>
          <cell r="EI74">
            <v>10519.681182273282</v>
          </cell>
          <cell r="EJ74">
            <v>10829.083569987202</v>
          </cell>
          <cell r="EK74">
            <v>11138.485957701123</v>
          </cell>
          <cell r="EL74">
            <v>11447.888345415044</v>
          </cell>
          <cell r="EM74">
            <v>11757.290733128964</v>
          </cell>
          <cell r="EN74">
            <v>12066.693120842885</v>
          </cell>
          <cell r="EO74">
            <v>12376.095508556806</v>
          </cell>
          <cell r="EP74">
            <v>12685.497896270726</v>
          </cell>
          <cell r="EQ74">
            <v>12994.900283984647</v>
          </cell>
          <cell r="ER74">
            <v>13304.302671698568</v>
          </cell>
          <cell r="ES74">
            <v>13613.705059412488</v>
          </cell>
          <cell r="ET74">
            <v>13923.107447126409</v>
          </cell>
          <cell r="EU74">
            <v>14232.50983484033</v>
          </cell>
          <cell r="EV74">
            <v>14541.912222554251</v>
          </cell>
          <cell r="EW74">
            <v>14851.314610268171</v>
          </cell>
          <cell r="EX74">
            <v>15160.716997982092</v>
          </cell>
          <cell r="EY74">
            <v>15470.119385696013</v>
          </cell>
          <cell r="EZ74">
            <v>15779.521773409933</v>
          </cell>
          <cell r="FA74">
            <v>16088.924161123854</v>
          </cell>
          <cell r="FB74">
            <v>16398.326548837773</v>
          </cell>
          <cell r="FC74">
            <v>16707.728936551692</v>
          </cell>
          <cell r="FD74">
            <v>17017.131324265611</v>
          </cell>
          <cell r="FE74">
            <v>17326.533711979529</v>
          </cell>
          <cell r="FF74">
            <v>17635.936099693448</v>
          </cell>
          <cell r="FG74">
            <v>17945.338487407367</v>
          </cell>
          <cell r="FH74">
            <v>18254.740875121286</v>
          </cell>
          <cell r="FI74">
            <v>18564.143262835205</v>
          </cell>
          <cell r="FJ74">
            <v>18873.545650549124</v>
          </cell>
          <cell r="FK74">
            <v>19182.948038263043</v>
          </cell>
          <cell r="FL74">
            <v>19492.350425976962</v>
          </cell>
          <cell r="FM74">
            <v>19801.75281369088</v>
          </cell>
          <cell r="FN74">
            <v>20111.155201404799</v>
          </cell>
          <cell r="FO74">
            <v>20420.557589118718</v>
          </cell>
          <cell r="FP74">
            <v>20729.959976832637</v>
          </cell>
          <cell r="FQ74">
            <v>21039.362364546556</v>
          </cell>
          <cell r="FR74">
            <v>21348.764752260475</v>
          </cell>
          <cell r="FS74">
            <v>21658.167139974394</v>
          </cell>
          <cell r="FT74">
            <v>21967.569527688313</v>
          </cell>
          <cell r="FU74">
            <v>22276.971915402231</v>
          </cell>
          <cell r="FV74">
            <v>22586.37430311615</v>
          </cell>
          <cell r="FW74">
            <v>22895.776690830069</v>
          </cell>
          <cell r="FX74">
            <v>23205.179078543988</v>
          </cell>
          <cell r="FY74">
            <v>23514.581466257907</v>
          </cell>
          <cell r="FZ74">
            <v>23823.983853971826</v>
          </cell>
          <cell r="GA74">
            <v>24133.386241685745</v>
          </cell>
          <cell r="GB74">
            <v>24442.788629399663</v>
          </cell>
          <cell r="GC74">
            <v>24752.191017113582</v>
          </cell>
          <cell r="GD74">
            <v>25061.593404827501</v>
          </cell>
          <cell r="GE74">
            <v>25370.99579254142</v>
          </cell>
          <cell r="GF74">
            <v>25680.398180255339</v>
          </cell>
          <cell r="GG74">
            <v>25989.800567969258</v>
          </cell>
          <cell r="GH74">
            <v>26299.202955683177</v>
          </cell>
          <cell r="GI74">
            <v>26608.605343397096</v>
          </cell>
          <cell r="GJ74">
            <v>26918.007731111014</v>
          </cell>
          <cell r="GK74">
            <v>27227.410118824933</v>
          </cell>
          <cell r="GL74">
            <v>27536.812506538852</v>
          </cell>
          <cell r="GM74">
            <v>27846.214894252771</v>
          </cell>
          <cell r="GN74">
            <v>28155.61728196669</v>
          </cell>
          <cell r="GO74">
            <v>28465.019669680609</v>
          </cell>
          <cell r="GP74">
            <v>28774.422057394528</v>
          </cell>
          <cell r="GQ74">
            <v>29083.824445108447</v>
          </cell>
          <cell r="GR74">
            <v>29393.226832822365</v>
          </cell>
          <cell r="GS74">
            <v>29702.629220536284</v>
          </cell>
          <cell r="GT74">
            <v>30012.031608250203</v>
          </cell>
          <cell r="GU74">
            <v>30321.433995964122</v>
          </cell>
          <cell r="GV74">
            <v>30630.836383678041</v>
          </cell>
          <cell r="GW74">
            <v>30940.23877139196</v>
          </cell>
        </row>
        <row r="75">
          <cell r="B75" t="str">
            <v>HDE2</v>
          </cell>
          <cell r="C75">
            <v>2.4</v>
          </cell>
          <cell r="D75">
            <v>253.43540290559997</v>
          </cell>
          <cell r="E75">
            <v>253.43540290559997</v>
          </cell>
          <cell r="F75">
            <v>253.43540290559997</v>
          </cell>
          <cell r="G75">
            <v>253.43540290559997</v>
          </cell>
          <cell r="H75">
            <v>253.43540290559997</v>
          </cell>
          <cell r="I75">
            <v>253.43540290559997</v>
          </cell>
          <cell r="J75">
            <v>253.43540290559997</v>
          </cell>
          <cell r="K75">
            <v>253.43540290559997</v>
          </cell>
          <cell r="L75">
            <v>253.43540290559997</v>
          </cell>
          <cell r="M75">
            <v>253.43540290559997</v>
          </cell>
          <cell r="N75">
            <v>253.43540290559997</v>
          </cell>
          <cell r="O75">
            <v>253.43540290559997</v>
          </cell>
          <cell r="P75">
            <v>253.43540290559997</v>
          </cell>
          <cell r="Q75">
            <v>253.43540290559997</v>
          </cell>
          <cell r="R75">
            <v>253.43540290559997</v>
          </cell>
          <cell r="S75">
            <v>253.43540290559997</v>
          </cell>
          <cell r="T75">
            <v>253.43540290559997</v>
          </cell>
          <cell r="U75">
            <v>253.43540290559997</v>
          </cell>
          <cell r="V75">
            <v>253.43540290559997</v>
          </cell>
          <cell r="W75">
            <v>253.43540290559997</v>
          </cell>
          <cell r="X75">
            <v>253.43540290559997</v>
          </cell>
          <cell r="Y75">
            <v>253.43540290559997</v>
          </cell>
          <cell r="Z75">
            <v>253.43540290559997</v>
          </cell>
          <cell r="AA75">
            <v>253.43540290559997</v>
          </cell>
          <cell r="AB75">
            <v>253.43540290559997</v>
          </cell>
          <cell r="AC75">
            <v>253.43540290559997</v>
          </cell>
          <cell r="AD75">
            <v>253.43540290559997</v>
          </cell>
          <cell r="AE75">
            <v>253.43540290559997</v>
          </cell>
          <cell r="AF75">
            <v>253.43540290559997</v>
          </cell>
          <cell r="AG75">
            <v>253.43540290559997</v>
          </cell>
          <cell r="AH75">
            <v>253.43540290559997</v>
          </cell>
          <cell r="AI75">
            <v>253.43540290559997</v>
          </cell>
          <cell r="AJ75">
            <v>253.43540290559997</v>
          </cell>
          <cell r="AK75">
            <v>253.43540290559997</v>
          </cell>
          <cell r="AL75">
            <v>253.43540290559997</v>
          </cell>
          <cell r="AM75">
            <v>253.43540290559997</v>
          </cell>
          <cell r="AN75">
            <v>253.43540290559997</v>
          </cell>
          <cell r="AO75">
            <v>253.43540290559997</v>
          </cell>
          <cell r="AP75">
            <v>253.43540290559997</v>
          </cell>
          <cell r="AQ75">
            <v>253.43540290559997</v>
          </cell>
          <cell r="AR75">
            <v>253.43540290559997</v>
          </cell>
          <cell r="AS75">
            <v>253.43540290559997</v>
          </cell>
          <cell r="AT75">
            <v>253.43540290559997</v>
          </cell>
          <cell r="AU75">
            <v>253.43540290559997</v>
          </cell>
          <cell r="AV75">
            <v>253.43540290559997</v>
          </cell>
          <cell r="AW75">
            <v>253.43540290559997</v>
          </cell>
          <cell r="AX75">
            <v>253.43540290559997</v>
          </cell>
          <cell r="AY75">
            <v>253.43540290559997</v>
          </cell>
          <cell r="AZ75">
            <v>253.43540290559997</v>
          </cell>
          <cell r="BA75">
            <v>253.43540290559997</v>
          </cell>
          <cell r="BB75">
            <v>253.43540290559997</v>
          </cell>
          <cell r="BC75">
            <v>253.43540290559997</v>
          </cell>
          <cell r="BD75">
            <v>253.43540290559997</v>
          </cell>
          <cell r="BE75">
            <v>253.43540290559997</v>
          </cell>
          <cell r="BF75">
            <v>253.43540290559997</v>
          </cell>
          <cell r="BG75">
            <v>253.43540290559997</v>
          </cell>
          <cell r="BH75">
            <v>253.43540290559997</v>
          </cell>
          <cell r="BI75">
            <v>253.43540290559997</v>
          </cell>
          <cell r="BJ75">
            <v>253.43540290559997</v>
          </cell>
          <cell r="BK75">
            <v>253.43540290559997</v>
          </cell>
          <cell r="BL75">
            <v>253.43540290559997</v>
          </cell>
          <cell r="BM75">
            <v>253.43540290559997</v>
          </cell>
          <cell r="BN75">
            <v>253.43540290559997</v>
          </cell>
          <cell r="BO75">
            <v>253.43540290559997</v>
          </cell>
          <cell r="BP75">
            <v>253.43540290559997</v>
          </cell>
          <cell r="BQ75">
            <v>253.43540290559997</v>
          </cell>
          <cell r="BR75">
            <v>253.43540290559997</v>
          </cell>
          <cell r="BS75">
            <v>253.43540290559997</v>
          </cell>
          <cell r="BT75">
            <v>253.43540290559997</v>
          </cell>
          <cell r="BU75">
            <v>253.43540290559997</v>
          </cell>
          <cell r="BV75">
            <v>253.43540290559997</v>
          </cell>
          <cell r="BW75">
            <v>253.43540290559997</v>
          </cell>
          <cell r="BX75">
            <v>253.43540290559997</v>
          </cell>
          <cell r="BY75">
            <v>253.43540290559997</v>
          </cell>
          <cell r="BZ75">
            <v>253.43540290559997</v>
          </cell>
          <cell r="CA75">
            <v>253.43540290559997</v>
          </cell>
          <cell r="CB75">
            <v>253.43540290559997</v>
          </cell>
          <cell r="CC75">
            <v>253.43540290559997</v>
          </cell>
          <cell r="CD75">
            <v>253.43540290559997</v>
          </cell>
          <cell r="CE75">
            <v>253.43540290559997</v>
          </cell>
          <cell r="CF75">
            <v>253.43540290559997</v>
          </cell>
          <cell r="CG75">
            <v>253.43540290559997</v>
          </cell>
          <cell r="CH75">
            <v>253.43540290559997</v>
          </cell>
          <cell r="CI75">
            <v>253.43540290559997</v>
          </cell>
          <cell r="CJ75">
            <v>253.43540290559997</v>
          </cell>
          <cell r="CK75">
            <v>253.43540290559997</v>
          </cell>
          <cell r="CL75">
            <v>253.43540290559997</v>
          </cell>
          <cell r="CM75">
            <v>253.43540290559997</v>
          </cell>
          <cell r="CN75">
            <v>253.43540290559997</v>
          </cell>
          <cell r="CO75">
            <v>253.43540290559997</v>
          </cell>
          <cell r="CP75">
            <v>253.43540290559997</v>
          </cell>
          <cell r="CQ75">
            <v>253.43540290559997</v>
          </cell>
          <cell r="CR75">
            <v>253.43540290559997</v>
          </cell>
          <cell r="CS75">
            <v>253.43540290559997</v>
          </cell>
          <cell r="CT75">
            <v>253.43540290559997</v>
          </cell>
          <cell r="CU75">
            <v>253.43540290559997</v>
          </cell>
          <cell r="CV75">
            <v>253.43540290559997</v>
          </cell>
          <cell r="CW75">
            <v>253.43540290559997</v>
          </cell>
          <cell r="CX75">
            <v>253.43540290559997</v>
          </cell>
          <cell r="CY75">
            <v>253.43540290559997</v>
          </cell>
          <cell r="DA75" t="str">
            <v>HDE2</v>
          </cell>
          <cell r="DB75">
            <v>253.43540290559997</v>
          </cell>
          <cell r="DC75">
            <v>506.87080581119994</v>
          </cell>
          <cell r="DD75">
            <v>760.30620871679992</v>
          </cell>
          <cell r="DE75">
            <v>1013.7416116223999</v>
          </cell>
          <cell r="DF75">
            <v>1267.1770145279997</v>
          </cell>
          <cell r="DG75">
            <v>1520.6124174335996</v>
          </cell>
          <cell r="DH75">
            <v>1774.0478203391995</v>
          </cell>
          <cell r="DI75">
            <v>2027.4832232447993</v>
          </cell>
          <cell r="DJ75">
            <v>2280.9186261503992</v>
          </cell>
          <cell r="DK75">
            <v>2534.354029055999</v>
          </cell>
          <cell r="DL75">
            <v>2787.7894319615989</v>
          </cell>
          <cell r="DM75">
            <v>3041.2248348671988</v>
          </cell>
          <cell r="DN75">
            <v>3294.6602377727986</v>
          </cell>
          <cell r="DO75">
            <v>3548.0956406783985</v>
          </cell>
          <cell r="DP75">
            <v>3801.5310435839983</v>
          </cell>
          <cell r="DQ75">
            <v>4054.9664464895982</v>
          </cell>
          <cell r="DR75">
            <v>4308.401849395198</v>
          </cell>
          <cell r="DS75">
            <v>4561.8372523007984</v>
          </cell>
          <cell r="DT75">
            <v>4815.2726552063987</v>
          </cell>
          <cell r="DU75">
            <v>5068.708058111999</v>
          </cell>
          <cell r="DV75">
            <v>5322.1434610175993</v>
          </cell>
          <cell r="DW75">
            <v>5575.5788639231996</v>
          </cell>
          <cell r="DX75">
            <v>5829.0142668287999</v>
          </cell>
          <cell r="DY75">
            <v>6082.4496697344002</v>
          </cell>
          <cell r="DZ75">
            <v>6335.8850726400005</v>
          </cell>
          <cell r="EA75">
            <v>6589.3204755456009</v>
          </cell>
          <cell r="EB75">
            <v>6842.7558784512012</v>
          </cell>
          <cell r="EC75">
            <v>7096.1912813568015</v>
          </cell>
          <cell r="ED75">
            <v>7349.6266842624018</v>
          </cell>
          <cell r="EE75">
            <v>7603.0620871680021</v>
          </cell>
          <cell r="EF75">
            <v>7856.4974900736024</v>
          </cell>
          <cell r="EG75">
            <v>8109.9328929792027</v>
          </cell>
          <cell r="EH75">
            <v>8363.3682958848021</v>
          </cell>
          <cell r="EI75">
            <v>8616.8036987904015</v>
          </cell>
          <cell r="EJ75">
            <v>8870.2391016960009</v>
          </cell>
          <cell r="EK75">
            <v>9123.6745046016003</v>
          </cell>
          <cell r="EL75">
            <v>9377.1099075071998</v>
          </cell>
          <cell r="EM75">
            <v>9630.5453104127992</v>
          </cell>
          <cell r="EN75">
            <v>9883.9807133183986</v>
          </cell>
          <cell r="EO75">
            <v>10137.416116223998</v>
          </cell>
          <cell r="EP75">
            <v>10390.851519129597</v>
          </cell>
          <cell r="EQ75">
            <v>10644.286922035197</v>
          </cell>
          <cell r="ER75">
            <v>10897.722324940796</v>
          </cell>
          <cell r="ES75">
            <v>11151.157727846396</v>
          </cell>
          <cell r="ET75">
            <v>11404.593130751995</v>
          </cell>
          <cell r="EU75">
            <v>11658.028533657594</v>
          </cell>
          <cell r="EV75">
            <v>11911.463936563194</v>
          </cell>
          <cell r="EW75">
            <v>12164.899339468793</v>
          </cell>
          <cell r="EX75">
            <v>12418.334742374393</v>
          </cell>
          <cell r="EY75">
            <v>12671.770145279992</v>
          </cell>
          <cell r="EZ75">
            <v>12925.205548185591</v>
          </cell>
          <cell r="FA75">
            <v>13178.640951091191</v>
          </cell>
          <cell r="FB75">
            <v>13432.07635399679</v>
          </cell>
          <cell r="FC75">
            <v>13685.51175690239</v>
          </cell>
          <cell r="FD75">
            <v>13938.947159807989</v>
          </cell>
          <cell r="FE75">
            <v>14192.382562713588</v>
          </cell>
          <cell r="FF75">
            <v>14445.817965619188</v>
          </cell>
          <cell r="FG75">
            <v>14699.253368524787</v>
          </cell>
          <cell r="FH75">
            <v>14952.688771430387</v>
          </cell>
          <cell r="FI75">
            <v>15206.124174335986</v>
          </cell>
          <cell r="FJ75">
            <v>15459.559577241585</v>
          </cell>
          <cell r="FK75">
            <v>15712.994980147185</v>
          </cell>
          <cell r="FL75">
            <v>15966.430383052784</v>
          </cell>
          <cell r="FM75">
            <v>16219.865785958384</v>
          </cell>
          <cell r="FN75">
            <v>16473.301188863985</v>
          </cell>
          <cell r="FO75">
            <v>16726.736591769586</v>
          </cell>
          <cell r="FP75">
            <v>16980.171994675187</v>
          </cell>
          <cell r="FQ75">
            <v>17233.607397580789</v>
          </cell>
          <cell r="FR75">
            <v>17487.04280048639</v>
          </cell>
          <cell r="FS75">
            <v>17740.478203391991</v>
          </cell>
          <cell r="FT75">
            <v>17993.913606297592</v>
          </cell>
          <cell r="FU75">
            <v>18247.349009203193</v>
          </cell>
          <cell r="FV75">
            <v>18500.784412108795</v>
          </cell>
          <cell r="FW75">
            <v>18754.219815014396</v>
          </cell>
          <cell r="FX75">
            <v>19007.655217919997</v>
          </cell>
          <cell r="FY75">
            <v>19261.090620825598</v>
          </cell>
          <cell r="FZ75">
            <v>19514.5260237312</v>
          </cell>
          <cell r="GA75">
            <v>19767.961426636801</v>
          </cell>
          <cell r="GB75">
            <v>20021.396829542402</v>
          </cell>
          <cell r="GC75">
            <v>20274.832232448003</v>
          </cell>
          <cell r="GD75">
            <v>20528.267635353604</v>
          </cell>
          <cell r="GE75">
            <v>20781.703038259206</v>
          </cell>
          <cell r="GF75">
            <v>21035.138441164807</v>
          </cell>
          <cell r="GG75">
            <v>21288.573844070408</v>
          </cell>
          <cell r="GH75">
            <v>21542.009246976009</v>
          </cell>
          <cell r="GI75">
            <v>21795.444649881611</v>
          </cell>
          <cell r="GJ75">
            <v>22048.880052787212</v>
          </cell>
          <cell r="GK75">
            <v>22302.315455692813</v>
          </cell>
          <cell r="GL75">
            <v>22555.750858598414</v>
          </cell>
          <cell r="GM75">
            <v>22809.186261504015</v>
          </cell>
          <cell r="GN75">
            <v>23062.621664409617</v>
          </cell>
          <cell r="GO75">
            <v>23316.057067315218</v>
          </cell>
          <cell r="GP75">
            <v>23569.492470220819</v>
          </cell>
          <cell r="GQ75">
            <v>23822.92787312642</v>
          </cell>
          <cell r="GR75">
            <v>24076.363276032022</v>
          </cell>
          <cell r="GS75">
            <v>24329.798678937623</v>
          </cell>
          <cell r="GT75">
            <v>24583.234081843224</v>
          </cell>
          <cell r="GU75">
            <v>24836.669484748825</v>
          </cell>
          <cell r="GV75">
            <v>25090.104887654426</v>
          </cell>
          <cell r="GW75">
            <v>25343.540290560028</v>
          </cell>
        </row>
        <row r="76">
          <cell r="B76" t="str">
            <v>HDE1</v>
          </cell>
          <cell r="C76">
            <v>1.99</v>
          </cell>
          <cell r="D76">
            <v>210.14018824255999</v>
          </cell>
          <cell r="E76">
            <v>210.14018824255999</v>
          </cell>
          <cell r="F76">
            <v>210.14018824255999</v>
          </cell>
          <cell r="G76">
            <v>210.14018824255999</v>
          </cell>
          <cell r="H76">
            <v>210.14018824255999</v>
          </cell>
          <cell r="I76">
            <v>210.14018824255999</v>
          </cell>
          <cell r="J76">
            <v>210.14018824255999</v>
          </cell>
          <cell r="K76">
            <v>210.14018824255999</v>
          </cell>
          <cell r="L76">
            <v>210.14018824255999</v>
          </cell>
          <cell r="M76">
            <v>210.14018824255999</v>
          </cell>
          <cell r="N76">
            <v>210.14018824255999</v>
          </cell>
          <cell r="O76">
            <v>210.14018824255999</v>
          </cell>
          <cell r="P76">
            <v>210.14018824255999</v>
          </cell>
          <cell r="Q76">
            <v>210.14018824255999</v>
          </cell>
          <cell r="R76">
            <v>210.14018824255999</v>
          </cell>
          <cell r="S76">
            <v>210.14018824255999</v>
          </cell>
          <cell r="T76">
            <v>210.14018824255999</v>
          </cell>
          <cell r="U76">
            <v>210.14018824255999</v>
          </cell>
          <cell r="V76">
            <v>210.14018824255999</v>
          </cell>
          <cell r="W76">
            <v>210.14018824255999</v>
          </cell>
          <cell r="X76">
            <v>210.14018824255999</v>
          </cell>
          <cell r="Y76">
            <v>210.14018824255999</v>
          </cell>
          <cell r="Z76">
            <v>210.14018824255999</v>
          </cell>
          <cell r="AA76">
            <v>210.14018824255999</v>
          </cell>
          <cell r="AB76">
            <v>210.14018824255999</v>
          </cell>
          <cell r="AC76">
            <v>210.14018824255999</v>
          </cell>
          <cell r="AD76">
            <v>210.14018824255999</v>
          </cell>
          <cell r="AE76">
            <v>210.14018824255999</v>
          </cell>
          <cell r="AF76">
            <v>210.14018824255999</v>
          </cell>
          <cell r="AG76">
            <v>210.14018824255999</v>
          </cell>
          <cell r="AH76">
            <v>210.14018824255999</v>
          </cell>
          <cell r="AI76">
            <v>210.14018824255999</v>
          </cell>
          <cell r="AJ76">
            <v>210.14018824255999</v>
          </cell>
          <cell r="AK76">
            <v>210.14018824255999</v>
          </cell>
          <cell r="AL76">
            <v>210.14018824255999</v>
          </cell>
          <cell r="AM76">
            <v>210.14018824255999</v>
          </cell>
          <cell r="AN76">
            <v>210.14018824255999</v>
          </cell>
          <cell r="AO76">
            <v>210.14018824255999</v>
          </cell>
          <cell r="AP76">
            <v>210.14018824255999</v>
          </cell>
          <cell r="AQ76">
            <v>210.14018824255999</v>
          </cell>
          <cell r="AR76">
            <v>210.14018824255999</v>
          </cell>
          <cell r="AS76">
            <v>210.14018824255999</v>
          </cell>
          <cell r="AT76">
            <v>210.14018824255999</v>
          </cell>
          <cell r="AU76">
            <v>210.14018824255999</v>
          </cell>
          <cell r="AV76">
            <v>210.14018824255999</v>
          </cell>
          <cell r="AW76">
            <v>210.14018824255999</v>
          </cell>
          <cell r="AX76">
            <v>210.14018824255999</v>
          </cell>
          <cell r="AY76">
            <v>210.14018824255999</v>
          </cell>
          <cell r="AZ76">
            <v>210.14018824255999</v>
          </cell>
          <cell r="BA76">
            <v>210.14018824255999</v>
          </cell>
          <cell r="BB76">
            <v>210.14018824255999</v>
          </cell>
          <cell r="BC76">
            <v>210.14018824255999</v>
          </cell>
          <cell r="BD76">
            <v>210.14018824255999</v>
          </cell>
          <cell r="BE76">
            <v>210.14018824255999</v>
          </cell>
          <cell r="BF76">
            <v>210.14018824255999</v>
          </cell>
          <cell r="BG76">
            <v>210.14018824255999</v>
          </cell>
          <cell r="BH76">
            <v>210.14018824255999</v>
          </cell>
          <cell r="BI76">
            <v>210.14018824255999</v>
          </cell>
          <cell r="BJ76">
            <v>210.14018824255999</v>
          </cell>
          <cell r="BK76">
            <v>210.14018824255999</v>
          </cell>
          <cell r="BL76">
            <v>210.14018824255999</v>
          </cell>
          <cell r="BM76">
            <v>210.14018824255999</v>
          </cell>
          <cell r="BN76">
            <v>210.14018824255999</v>
          </cell>
          <cell r="BO76">
            <v>210.14018824255999</v>
          </cell>
          <cell r="BP76">
            <v>210.14018824255999</v>
          </cell>
          <cell r="BQ76">
            <v>210.14018824255999</v>
          </cell>
          <cell r="BR76">
            <v>210.14018824255999</v>
          </cell>
          <cell r="BS76">
            <v>210.14018824255999</v>
          </cell>
          <cell r="BT76">
            <v>210.14018824255999</v>
          </cell>
          <cell r="BU76">
            <v>210.14018824255999</v>
          </cell>
          <cell r="BV76">
            <v>210.14018824255999</v>
          </cell>
          <cell r="BW76">
            <v>210.14018824255999</v>
          </cell>
          <cell r="BX76">
            <v>210.14018824255999</v>
          </cell>
          <cell r="BY76">
            <v>210.14018824255999</v>
          </cell>
          <cell r="BZ76">
            <v>210.14018824255999</v>
          </cell>
          <cell r="CA76">
            <v>210.14018824255999</v>
          </cell>
          <cell r="CB76">
            <v>210.14018824255999</v>
          </cell>
          <cell r="CC76">
            <v>210.14018824255999</v>
          </cell>
          <cell r="CD76">
            <v>210.14018824255999</v>
          </cell>
          <cell r="CE76">
            <v>210.14018824255999</v>
          </cell>
          <cell r="CF76">
            <v>210.14018824255999</v>
          </cell>
          <cell r="CG76">
            <v>210.14018824255999</v>
          </cell>
          <cell r="CH76">
            <v>210.14018824255999</v>
          </cell>
          <cell r="CI76">
            <v>210.14018824255999</v>
          </cell>
          <cell r="CJ76">
            <v>210.14018824255999</v>
          </cell>
          <cell r="CK76">
            <v>210.14018824255999</v>
          </cell>
          <cell r="CL76">
            <v>210.14018824255999</v>
          </cell>
          <cell r="CM76">
            <v>210.14018824255999</v>
          </cell>
          <cell r="CN76">
            <v>210.14018824255999</v>
          </cell>
          <cell r="CO76">
            <v>210.14018824255999</v>
          </cell>
          <cell r="CP76">
            <v>210.14018824255999</v>
          </cell>
          <cell r="CQ76">
            <v>210.14018824255999</v>
          </cell>
          <cell r="CR76">
            <v>210.14018824255999</v>
          </cell>
          <cell r="CS76">
            <v>210.14018824255999</v>
          </cell>
          <cell r="CT76">
            <v>210.14018824255999</v>
          </cell>
          <cell r="CU76">
            <v>210.14018824255999</v>
          </cell>
          <cell r="CV76">
            <v>210.14018824255999</v>
          </cell>
          <cell r="CW76">
            <v>210.14018824255999</v>
          </cell>
          <cell r="CX76">
            <v>210.14018824255999</v>
          </cell>
          <cell r="CY76">
            <v>210.14018824255999</v>
          </cell>
          <cell r="DA76" t="str">
            <v>HDE1</v>
          </cell>
          <cell r="DB76">
            <v>210.14018824255999</v>
          </cell>
          <cell r="DC76">
            <v>420.28037648511997</v>
          </cell>
          <cell r="DD76">
            <v>630.4205647276799</v>
          </cell>
          <cell r="DE76">
            <v>840.56075297023995</v>
          </cell>
          <cell r="DF76">
            <v>1050.7009412128</v>
          </cell>
          <cell r="DG76">
            <v>1260.84112945536</v>
          </cell>
          <cell r="DH76">
            <v>1470.9813176979201</v>
          </cell>
          <cell r="DI76">
            <v>1681.1215059404801</v>
          </cell>
          <cell r="DJ76">
            <v>1891.2616941830402</v>
          </cell>
          <cell r="DK76">
            <v>2101.4018824256</v>
          </cell>
          <cell r="DL76">
            <v>2311.5420706681598</v>
          </cell>
          <cell r="DM76">
            <v>2521.6822589107196</v>
          </cell>
          <cell r="DN76">
            <v>2731.8224471532794</v>
          </cell>
          <cell r="DO76">
            <v>2941.9626353958392</v>
          </cell>
          <cell r="DP76">
            <v>3152.1028236383991</v>
          </cell>
          <cell r="DQ76">
            <v>3362.2430118809589</v>
          </cell>
          <cell r="DR76">
            <v>3572.3832001235187</v>
          </cell>
          <cell r="DS76">
            <v>3782.5233883660785</v>
          </cell>
          <cell r="DT76">
            <v>3992.6635766086383</v>
          </cell>
          <cell r="DU76">
            <v>4202.8037648511981</v>
          </cell>
          <cell r="DV76">
            <v>4412.943953093758</v>
          </cell>
          <cell r="DW76">
            <v>4623.0841413363178</v>
          </cell>
          <cell r="DX76">
            <v>4833.2243295788776</v>
          </cell>
          <cell r="DY76">
            <v>5043.3645178214374</v>
          </cell>
          <cell r="DZ76">
            <v>5253.5047060639972</v>
          </cell>
          <cell r="EA76">
            <v>5463.644894306557</v>
          </cell>
          <cell r="EB76">
            <v>5673.7850825491169</v>
          </cell>
          <cell r="EC76">
            <v>5883.9252707916767</v>
          </cell>
          <cell r="ED76">
            <v>6094.0654590342365</v>
          </cell>
          <cell r="EE76">
            <v>6304.2056472767963</v>
          </cell>
          <cell r="EF76">
            <v>6514.3458355193561</v>
          </cell>
          <cell r="EG76">
            <v>6724.4860237619159</v>
          </cell>
          <cell r="EH76">
            <v>6934.6262120044757</v>
          </cell>
          <cell r="EI76">
            <v>7144.7664002470356</v>
          </cell>
          <cell r="EJ76">
            <v>7354.9065884895954</v>
          </cell>
          <cell r="EK76">
            <v>7565.0467767321552</v>
          </cell>
          <cell r="EL76">
            <v>7775.186964974715</v>
          </cell>
          <cell r="EM76">
            <v>7985.3271532172748</v>
          </cell>
          <cell r="EN76">
            <v>8195.4673414598346</v>
          </cell>
          <cell r="EO76">
            <v>8405.6075297023945</v>
          </cell>
          <cell r="EP76">
            <v>8615.7477179449543</v>
          </cell>
          <cell r="EQ76">
            <v>8825.8879061875141</v>
          </cell>
          <cell r="ER76">
            <v>9036.0280944300739</v>
          </cell>
          <cell r="ES76">
            <v>9246.1682826726337</v>
          </cell>
          <cell r="ET76">
            <v>9456.3084709151935</v>
          </cell>
          <cell r="EU76">
            <v>9666.4486591577534</v>
          </cell>
          <cell r="EV76">
            <v>9876.5888474003132</v>
          </cell>
          <cell r="EW76">
            <v>10086.729035642873</v>
          </cell>
          <cell r="EX76">
            <v>10296.869223885433</v>
          </cell>
          <cell r="EY76">
            <v>10507.009412127993</v>
          </cell>
          <cell r="EZ76">
            <v>10717.149600370552</v>
          </cell>
          <cell r="FA76">
            <v>10927.289788613112</v>
          </cell>
          <cell r="FB76">
            <v>11137.429976855672</v>
          </cell>
          <cell r="FC76">
            <v>11347.570165098232</v>
          </cell>
          <cell r="FD76">
            <v>11557.710353340792</v>
          </cell>
          <cell r="FE76">
            <v>11767.850541583352</v>
          </cell>
          <cell r="FF76">
            <v>11977.990729825911</v>
          </cell>
          <cell r="FG76">
            <v>12188.130918068471</v>
          </cell>
          <cell r="FH76">
            <v>12398.271106311031</v>
          </cell>
          <cell r="FI76">
            <v>12608.411294553591</v>
          </cell>
          <cell r="FJ76">
            <v>12818.551482796151</v>
          </cell>
          <cell r="FK76">
            <v>13028.69167103871</v>
          </cell>
          <cell r="FL76">
            <v>13238.83185928127</v>
          </cell>
          <cell r="FM76">
            <v>13448.97204752383</v>
          </cell>
          <cell r="FN76">
            <v>13659.11223576639</v>
          </cell>
          <cell r="FO76">
            <v>13869.25242400895</v>
          </cell>
          <cell r="FP76">
            <v>14079.392612251509</v>
          </cell>
          <cell r="FQ76">
            <v>14289.532800494069</v>
          </cell>
          <cell r="FR76">
            <v>14499.672988736629</v>
          </cell>
          <cell r="FS76">
            <v>14709.813176979189</v>
          </cell>
          <cell r="FT76">
            <v>14919.953365221749</v>
          </cell>
          <cell r="FU76">
            <v>15130.093553464309</v>
          </cell>
          <cell r="FV76">
            <v>15340.233741706868</v>
          </cell>
          <cell r="FW76">
            <v>15550.373929949428</v>
          </cell>
          <cell r="FX76">
            <v>15760.514118191988</v>
          </cell>
          <cell r="FY76">
            <v>15970.654306434548</v>
          </cell>
          <cell r="FZ76">
            <v>16180.794494677108</v>
          </cell>
          <cell r="GA76">
            <v>16390.934682919669</v>
          </cell>
          <cell r="GB76">
            <v>16601.074871162229</v>
          </cell>
          <cell r="GC76">
            <v>16811.215059404789</v>
          </cell>
          <cell r="GD76">
            <v>17021.355247647349</v>
          </cell>
          <cell r="GE76">
            <v>17231.495435889909</v>
          </cell>
          <cell r="GF76">
            <v>17441.635624132468</v>
          </cell>
          <cell r="GG76">
            <v>17651.775812375028</v>
          </cell>
          <cell r="GH76">
            <v>17861.916000617588</v>
          </cell>
          <cell r="GI76">
            <v>18072.056188860148</v>
          </cell>
          <cell r="GJ76">
            <v>18282.196377102708</v>
          </cell>
          <cell r="GK76">
            <v>18492.336565345267</v>
          </cell>
          <cell r="GL76">
            <v>18702.476753587827</v>
          </cell>
          <cell r="GM76">
            <v>18912.616941830387</v>
          </cell>
          <cell r="GN76">
            <v>19122.757130072947</v>
          </cell>
          <cell r="GO76">
            <v>19332.897318315507</v>
          </cell>
          <cell r="GP76">
            <v>19543.037506558067</v>
          </cell>
          <cell r="GQ76">
            <v>19753.177694800626</v>
          </cell>
          <cell r="GR76">
            <v>19963.317883043186</v>
          </cell>
          <cell r="GS76">
            <v>20173.458071285746</v>
          </cell>
          <cell r="GT76">
            <v>20383.598259528306</v>
          </cell>
          <cell r="GU76">
            <v>20593.738447770866</v>
          </cell>
          <cell r="GV76">
            <v>20803.878636013425</v>
          </cell>
          <cell r="GW76">
            <v>21014.018824255985</v>
          </cell>
        </row>
        <row r="77">
          <cell r="B77" t="str">
            <v>HBC2</v>
          </cell>
          <cell r="C77">
            <v>2.2400000000000002</v>
          </cell>
          <cell r="D77">
            <v>236.53970937856002</v>
          </cell>
          <cell r="E77">
            <v>236.53970937856002</v>
          </cell>
          <cell r="F77">
            <v>236.53970937856002</v>
          </cell>
          <cell r="G77">
            <v>236.53970937856002</v>
          </cell>
          <cell r="H77">
            <v>236.53970937856002</v>
          </cell>
          <cell r="I77">
            <v>236.53970937856002</v>
          </cell>
          <cell r="J77">
            <v>236.53970937856002</v>
          </cell>
          <cell r="K77">
            <v>236.53970937856002</v>
          </cell>
          <cell r="L77">
            <v>236.53970937856002</v>
          </cell>
          <cell r="M77">
            <v>236.53970937856002</v>
          </cell>
          <cell r="N77">
            <v>236.53970937856002</v>
          </cell>
          <cell r="O77">
            <v>236.53970937856002</v>
          </cell>
          <cell r="P77">
            <v>236.53970937856002</v>
          </cell>
          <cell r="Q77">
            <v>236.53970937856002</v>
          </cell>
          <cell r="R77">
            <v>236.53970937856002</v>
          </cell>
          <cell r="S77">
            <v>236.53970937856002</v>
          </cell>
          <cell r="T77">
            <v>236.53970937856002</v>
          </cell>
          <cell r="U77">
            <v>236.53970937856002</v>
          </cell>
          <cell r="V77">
            <v>236.53970937856002</v>
          </cell>
          <cell r="W77">
            <v>236.53970937856002</v>
          </cell>
          <cell r="X77">
            <v>236.53970937856002</v>
          </cell>
          <cell r="Y77">
            <v>236.53970937856002</v>
          </cell>
          <cell r="Z77">
            <v>236.53970937856002</v>
          </cell>
          <cell r="AA77">
            <v>236.53970937856002</v>
          </cell>
          <cell r="AB77">
            <v>236.53970937856002</v>
          </cell>
          <cell r="AC77">
            <v>236.53970937856002</v>
          </cell>
          <cell r="AD77">
            <v>236.53970937856002</v>
          </cell>
          <cell r="AE77">
            <v>236.53970937856002</v>
          </cell>
          <cell r="AF77">
            <v>236.53970937856002</v>
          </cell>
          <cell r="AG77">
            <v>236.53970937856002</v>
          </cell>
          <cell r="AH77">
            <v>236.53970937856002</v>
          </cell>
          <cell r="AI77">
            <v>236.53970937856002</v>
          </cell>
          <cell r="AJ77">
            <v>236.53970937856002</v>
          </cell>
          <cell r="AK77">
            <v>236.53970937856002</v>
          </cell>
          <cell r="AL77">
            <v>236.53970937856002</v>
          </cell>
          <cell r="AM77">
            <v>236.53970937856002</v>
          </cell>
          <cell r="AN77">
            <v>236.53970937856002</v>
          </cell>
          <cell r="AO77">
            <v>236.53970937856002</v>
          </cell>
          <cell r="AP77">
            <v>236.53970937856002</v>
          </cell>
          <cell r="AQ77">
            <v>236.53970937856002</v>
          </cell>
          <cell r="AR77">
            <v>236.53970937856002</v>
          </cell>
          <cell r="AS77">
            <v>236.53970937856002</v>
          </cell>
          <cell r="AT77">
            <v>236.53970937856002</v>
          </cell>
          <cell r="AU77">
            <v>236.53970937856002</v>
          </cell>
          <cell r="AV77">
            <v>236.53970937856002</v>
          </cell>
          <cell r="AW77">
            <v>236.53970937856002</v>
          </cell>
          <cell r="AX77">
            <v>236.53970937856002</v>
          </cell>
          <cell r="AY77">
            <v>236.53970937856002</v>
          </cell>
          <cell r="AZ77">
            <v>236.53970937856002</v>
          </cell>
          <cell r="BA77">
            <v>236.53970937856002</v>
          </cell>
          <cell r="BB77">
            <v>236.53970937856002</v>
          </cell>
          <cell r="BC77">
            <v>236.53970937856002</v>
          </cell>
          <cell r="BD77">
            <v>236.53970937856002</v>
          </cell>
          <cell r="BE77">
            <v>236.53970937856002</v>
          </cell>
          <cell r="BF77">
            <v>236.53970937856002</v>
          </cell>
          <cell r="BG77">
            <v>236.53970937856002</v>
          </cell>
          <cell r="BH77">
            <v>236.53970937856002</v>
          </cell>
          <cell r="BI77">
            <v>236.53970937856002</v>
          </cell>
          <cell r="BJ77">
            <v>236.53970937856002</v>
          </cell>
          <cell r="BK77">
            <v>236.53970937856002</v>
          </cell>
          <cell r="BL77">
            <v>236.53970937856002</v>
          </cell>
          <cell r="BM77">
            <v>236.53970937856002</v>
          </cell>
          <cell r="BN77">
            <v>236.53970937856002</v>
          </cell>
          <cell r="BO77">
            <v>236.53970937856002</v>
          </cell>
          <cell r="BP77">
            <v>236.53970937856002</v>
          </cell>
          <cell r="BQ77">
            <v>236.53970937856002</v>
          </cell>
          <cell r="BR77">
            <v>236.53970937856002</v>
          </cell>
          <cell r="BS77">
            <v>236.53970937856002</v>
          </cell>
          <cell r="BT77">
            <v>236.53970937856002</v>
          </cell>
          <cell r="BU77">
            <v>236.53970937856002</v>
          </cell>
          <cell r="BV77">
            <v>236.53970937856002</v>
          </cell>
          <cell r="BW77">
            <v>236.53970937856002</v>
          </cell>
          <cell r="BX77">
            <v>236.53970937856002</v>
          </cell>
          <cell r="BY77">
            <v>236.53970937856002</v>
          </cell>
          <cell r="BZ77">
            <v>236.53970937856002</v>
          </cell>
          <cell r="CA77">
            <v>236.53970937856002</v>
          </cell>
          <cell r="CB77">
            <v>236.53970937856002</v>
          </cell>
          <cell r="CC77">
            <v>236.53970937856002</v>
          </cell>
          <cell r="CD77">
            <v>236.53970937856002</v>
          </cell>
          <cell r="CE77">
            <v>236.53970937856002</v>
          </cell>
          <cell r="CF77">
            <v>236.53970937856002</v>
          </cell>
          <cell r="CG77">
            <v>236.53970937856002</v>
          </cell>
          <cell r="CH77">
            <v>236.53970937856002</v>
          </cell>
          <cell r="CI77">
            <v>236.53970937856002</v>
          </cell>
          <cell r="CJ77">
            <v>236.53970937856002</v>
          </cell>
          <cell r="CK77">
            <v>236.53970937856002</v>
          </cell>
          <cell r="CL77">
            <v>236.53970937856002</v>
          </cell>
          <cell r="CM77">
            <v>236.53970937856002</v>
          </cell>
          <cell r="CN77">
            <v>236.53970937856002</v>
          </cell>
          <cell r="CO77">
            <v>236.53970937856002</v>
          </cell>
          <cell r="CP77">
            <v>236.53970937856002</v>
          </cell>
          <cell r="CQ77">
            <v>236.53970937856002</v>
          </cell>
          <cell r="CR77">
            <v>236.53970937856002</v>
          </cell>
          <cell r="CS77">
            <v>236.53970937856002</v>
          </cell>
          <cell r="CT77">
            <v>236.53970937856002</v>
          </cell>
          <cell r="CU77">
            <v>236.53970937856002</v>
          </cell>
          <cell r="CV77">
            <v>236.53970937856002</v>
          </cell>
          <cell r="CW77">
            <v>236.53970937856002</v>
          </cell>
          <cell r="CX77">
            <v>236.53970937856002</v>
          </cell>
          <cell r="CY77">
            <v>236.53970937856002</v>
          </cell>
          <cell r="DA77" t="str">
            <v>HBC2</v>
          </cell>
          <cell r="DB77">
            <v>236.53970937856002</v>
          </cell>
          <cell r="DC77">
            <v>473.07941875712004</v>
          </cell>
          <cell r="DD77">
            <v>709.61912813568006</v>
          </cell>
          <cell r="DE77">
            <v>946.15883751424008</v>
          </cell>
          <cell r="DF77">
            <v>1182.6985468928001</v>
          </cell>
          <cell r="DG77">
            <v>1419.2382562713601</v>
          </cell>
          <cell r="DH77">
            <v>1655.7779656499201</v>
          </cell>
          <cell r="DI77">
            <v>1892.3176750284802</v>
          </cell>
          <cell r="DJ77">
            <v>2128.8573844070402</v>
          </cell>
          <cell r="DK77">
            <v>2365.3970937856002</v>
          </cell>
          <cell r="DL77">
            <v>2601.9368031641602</v>
          </cell>
          <cell r="DM77">
            <v>2838.4765125427202</v>
          </cell>
          <cell r="DN77">
            <v>3075.0162219212802</v>
          </cell>
          <cell r="DO77">
            <v>3311.5559312998403</v>
          </cell>
          <cell r="DP77">
            <v>3548.0956406784003</v>
          </cell>
          <cell r="DQ77">
            <v>3784.6353500569603</v>
          </cell>
          <cell r="DR77">
            <v>4021.1750594355203</v>
          </cell>
          <cell r="DS77">
            <v>4257.7147688140803</v>
          </cell>
          <cell r="DT77">
            <v>4494.2544781926408</v>
          </cell>
          <cell r="DU77">
            <v>4730.7941875712004</v>
          </cell>
          <cell r="DV77">
            <v>4967.3338969497599</v>
          </cell>
          <cell r="DW77">
            <v>5203.8736063283195</v>
          </cell>
          <cell r="DX77">
            <v>5440.4133157068791</v>
          </cell>
          <cell r="DY77">
            <v>5676.9530250854386</v>
          </cell>
          <cell r="DZ77">
            <v>5913.4927344639982</v>
          </cell>
          <cell r="EA77">
            <v>6150.0324438425578</v>
          </cell>
          <cell r="EB77">
            <v>6386.5721532211173</v>
          </cell>
          <cell r="EC77">
            <v>6623.1118625996769</v>
          </cell>
          <cell r="ED77">
            <v>6859.6515719782365</v>
          </cell>
          <cell r="EE77">
            <v>7096.191281356796</v>
          </cell>
          <cell r="EF77">
            <v>7332.7309907353556</v>
          </cell>
          <cell r="EG77">
            <v>7569.2707001139152</v>
          </cell>
          <cell r="EH77">
            <v>7805.8104094924747</v>
          </cell>
          <cell r="EI77">
            <v>8042.3501188710343</v>
          </cell>
          <cell r="EJ77">
            <v>8278.8898282495938</v>
          </cell>
          <cell r="EK77">
            <v>8515.4295376281534</v>
          </cell>
          <cell r="EL77">
            <v>8751.969247006713</v>
          </cell>
          <cell r="EM77">
            <v>8988.5089563852725</v>
          </cell>
          <cell r="EN77">
            <v>9225.0486657638321</v>
          </cell>
          <cell r="EO77">
            <v>9461.5883751423917</v>
          </cell>
          <cell r="EP77">
            <v>9698.1280845209512</v>
          </cell>
          <cell r="EQ77">
            <v>9934.6677938995108</v>
          </cell>
          <cell r="ER77">
            <v>10171.20750327807</v>
          </cell>
          <cell r="ES77">
            <v>10407.74721265663</v>
          </cell>
          <cell r="ET77">
            <v>10644.286922035189</v>
          </cell>
          <cell r="EU77">
            <v>10880.826631413749</v>
          </cell>
          <cell r="EV77">
            <v>11117.366340792309</v>
          </cell>
          <cell r="EW77">
            <v>11353.906050170868</v>
          </cell>
          <cell r="EX77">
            <v>11590.445759549428</v>
          </cell>
          <cell r="EY77">
            <v>11826.985468927987</v>
          </cell>
          <cell r="EZ77">
            <v>12063.525178306547</v>
          </cell>
          <cell r="FA77">
            <v>12300.064887685106</v>
          </cell>
          <cell r="FB77">
            <v>12536.604597063666</v>
          </cell>
          <cell r="FC77">
            <v>12773.144306442226</v>
          </cell>
          <cell r="FD77">
            <v>13009.684015820785</v>
          </cell>
          <cell r="FE77">
            <v>13246.223725199345</v>
          </cell>
          <cell r="FF77">
            <v>13482.763434577904</v>
          </cell>
          <cell r="FG77">
            <v>13719.303143956464</v>
          </cell>
          <cell r="FH77">
            <v>13955.842853335023</v>
          </cell>
          <cell r="FI77">
            <v>14192.382562713583</v>
          </cell>
          <cell r="FJ77">
            <v>14428.922272092143</v>
          </cell>
          <cell r="FK77">
            <v>14665.461981470702</v>
          </cell>
          <cell r="FL77">
            <v>14902.001690849262</v>
          </cell>
          <cell r="FM77">
            <v>15138.541400227821</v>
          </cell>
          <cell r="FN77">
            <v>15375.081109606381</v>
          </cell>
          <cell r="FO77">
            <v>15611.62081898494</v>
          </cell>
          <cell r="FP77">
            <v>15848.1605283635</v>
          </cell>
          <cell r="FQ77">
            <v>16084.700237742059</v>
          </cell>
          <cell r="FR77">
            <v>16321.239947120619</v>
          </cell>
          <cell r="FS77">
            <v>16557.77965649918</v>
          </cell>
          <cell r="FT77">
            <v>16794.319365877742</v>
          </cell>
          <cell r="FU77">
            <v>17030.859075256303</v>
          </cell>
          <cell r="FV77">
            <v>17267.398784634865</v>
          </cell>
          <cell r="FW77">
            <v>17503.938494013426</v>
          </cell>
          <cell r="FX77">
            <v>17740.478203391987</v>
          </cell>
          <cell r="FY77">
            <v>17977.017912770549</v>
          </cell>
          <cell r="FZ77">
            <v>18213.55762214911</v>
          </cell>
          <cell r="GA77">
            <v>18450.097331527671</v>
          </cell>
          <cell r="GB77">
            <v>18686.637040906233</v>
          </cell>
          <cell r="GC77">
            <v>18923.176750284794</v>
          </cell>
          <cell r="GD77">
            <v>19159.716459663356</v>
          </cell>
          <cell r="GE77">
            <v>19396.256169041917</v>
          </cell>
          <cell r="GF77">
            <v>19632.795878420478</v>
          </cell>
          <cell r="GG77">
            <v>19869.33558779904</v>
          </cell>
          <cell r="GH77">
            <v>20105.875297177601</v>
          </cell>
          <cell r="GI77">
            <v>20342.415006556163</v>
          </cell>
          <cell r="GJ77">
            <v>20578.954715934724</v>
          </cell>
          <cell r="GK77">
            <v>20815.494425313285</v>
          </cell>
          <cell r="GL77">
            <v>21052.034134691847</v>
          </cell>
          <cell r="GM77">
            <v>21288.573844070408</v>
          </cell>
          <cell r="GN77">
            <v>21525.113553448969</v>
          </cell>
          <cell r="GO77">
            <v>21761.653262827531</v>
          </cell>
          <cell r="GP77">
            <v>21998.192972206092</v>
          </cell>
          <cell r="GQ77">
            <v>22234.732681584654</v>
          </cell>
          <cell r="GR77">
            <v>22471.272390963215</v>
          </cell>
          <cell r="GS77">
            <v>22707.812100341776</v>
          </cell>
          <cell r="GT77">
            <v>22944.351809720338</v>
          </cell>
          <cell r="GU77">
            <v>23180.891519098899</v>
          </cell>
          <cell r="GV77">
            <v>23417.431228477461</v>
          </cell>
          <cell r="GW77">
            <v>23653.970937856022</v>
          </cell>
        </row>
        <row r="78">
          <cell r="B78" t="str">
            <v>HBC1</v>
          </cell>
          <cell r="C78">
            <v>1.86</v>
          </cell>
          <cell r="D78">
            <v>196.41243725184003</v>
          </cell>
          <cell r="E78">
            <v>196.41243725184003</v>
          </cell>
          <cell r="F78">
            <v>196.41243725184003</v>
          </cell>
          <cell r="G78">
            <v>196.41243725184003</v>
          </cell>
          <cell r="H78">
            <v>196.41243725184003</v>
          </cell>
          <cell r="I78">
            <v>196.41243725184003</v>
          </cell>
          <cell r="J78">
            <v>196.41243725184003</v>
          </cell>
          <cell r="K78">
            <v>196.41243725184003</v>
          </cell>
          <cell r="L78">
            <v>196.41243725184003</v>
          </cell>
          <cell r="M78">
            <v>196.41243725184003</v>
          </cell>
          <cell r="N78">
            <v>196.41243725184003</v>
          </cell>
          <cell r="O78">
            <v>196.41243725184003</v>
          </cell>
          <cell r="P78">
            <v>196.41243725184003</v>
          </cell>
          <cell r="Q78">
            <v>196.41243725184003</v>
          </cell>
          <cell r="R78">
            <v>196.41243725184003</v>
          </cell>
          <cell r="S78">
            <v>196.41243725184003</v>
          </cell>
          <cell r="T78">
            <v>196.41243725184003</v>
          </cell>
          <cell r="U78">
            <v>196.41243725184003</v>
          </cell>
          <cell r="V78">
            <v>196.41243725184003</v>
          </cell>
          <cell r="W78">
            <v>196.41243725184003</v>
          </cell>
          <cell r="X78">
            <v>196.41243725184003</v>
          </cell>
          <cell r="Y78">
            <v>196.41243725184003</v>
          </cell>
          <cell r="Z78">
            <v>196.41243725184003</v>
          </cell>
          <cell r="AA78">
            <v>196.41243725184003</v>
          </cell>
          <cell r="AB78">
            <v>196.41243725184003</v>
          </cell>
          <cell r="AC78">
            <v>196.41243725184003</v>
          </cell>
          <cell r="AD78">
            <v>196.41243725184003</v>
          </cell>
          <cell r="AE78">
            <v>196.41243725184003</v>
          </cell>
          <cell r="AF78">
            <v>196.41243725184003</v>
          </cell>
          <cell r="AG78">
            <v>196.41243725184003</v>
          </cell>
          <cell r="AH78">
            <v>196.41243725184003</v>
          </cell>
          <cell r="AI78">
            <v>196.41243725184003</v>
          </cell>
          <cell r="AJ78">
            <v>196.41243725184003</v>
          </cell>
          <cell r="AK78">
            <v>196.41243725184003</v>
          </cell>
          <cell r="AL78">
            <v>196.41243725184003</v>
          </cell>
          <cell r="AM78">
            <v>196.41243725184003</v>
          </cell>
          <cell r="AN78">
            <v>196.41243725184003</v>
          </cell>
          <cell r="AO78">
            <v>196.41243725184003</v>
          </cell>
          <cell r="AP78">
            <v>196.41243725184003</v>
          </cell>
          <cell r="AQ78">
            <v>196.41243725184003</v>
          </cell>
          <cell r="AR78">
            <v>196.41243725184003</v>
          </cell>
          <cell r="AS78">
            <v>196.41243725184003</v>
          </cell>
          <cell r="AT78">
            <v>196.41243725184003</v>
          </cell>
          <cell r="AU78">
            <v>196.41243725184003</v>
          </cell>
          <cell r="AV78">
            <v>196.41243725184003</v>
          </cell>
          <cell r="AW78">
            <v>196.41243725184003</v>
          </cell>
          <cell r="AX78">
            <v>196.41243725184003</v>
          </cell>
          <cell r="AY78">
            <v>196.41243725184003</v>
          </cell>
          <cell r="AZ78">
            <v>196.41243725184003</v>
          </cell>
          <cell r="BA78">
            <v>196.41243725184003</v>
          </cell>
          <cell r="BB78">
            <v>196.41243725184003</v>
          </cell>
          <cell r="BC78">
            <v>196.41243725184003</v>
          </cell>
          <cell r="BD78">
            <v>196.41243725184003</v>
          </cell>
          <cell r="BE78">
            <v>196.41243725184003</v>
          </cell>
          <cell r="BF78">
            <v>196.41243725184003</v>
          </cell>
          <cell r="BG78">
            <v>196.41243725184003</v>
          </cell>
          <cell r="BH78">
            <v>196.41243725184003</v>
          </cell>
          <cell r="BI78">
            <v>196.41243725184003</v>
          </cell>
          <cell r="BJ78">
            <v>196.41243725184003</v>
          </cell>
          <cell r="BK78">
            <v>196.41243725184003</v>
          </cell>
          <cell r="BL78">
            <v>196.41243725184003</v>
          </cell>
          <cell r="BM78">
            <v>196.41243725184003</v>
          </cell>
          <cell r="BN78">
            <v>196.41243725184003</v>
          </cell>
          <cell r="BO78">
            <v>196.41243725184003</v>
          </cell>
          <cell r="BP78">
            <v>196.41243725184003</v>
          </cell>
          <cell r="BQ78">
            <v>196.41243725184003</v>
          </cell>
          <cell r="BR78">
            <v>196.41243725184003</v>
          </cell>
          <cell r="BS78">
            <v>196.41243725184003</v>
          </cell>
          <cell r="BT78">
            <v>196.41243725184003</v>
          </cell>
          <cell r="BU78">
            <v>196.41243725184003</v>
          </cell>
          <cell r="BV78">
            <v>196.41243725184003</v>
          </cell>
          <cell r="BW78">
            <v>196.41243725184003</v>
          </cell>
          <cell r="BX78">
            <v>196.41243725184003</v>
          </cell>
          <cell r="BY78">
            <v>196.41243725184003</v>
          </cell>
          <cell r="BZ78">
            <v>196.41243725184003</v>
          </cell>
          <cell r="CA78">
            <v>196.41243725184003</v>
          </cell>
          <cell r="CB78">
            <v>196.41243725184003</v>
          </cell>
          <cell r="CC78">
            <v>196.41243725184003</v>
          </cell>
          <cell r="CD78">
            <v>196.41243725184003</v>
          </cell>
          <cell r="CE78">
            <v>196.41243725184003</v>
          </cell>
          <cell r="CF78">
            <v>196.41243725184003</v>
          </cell>
          <cell r="CG78">
            <v>196.41243725184003</v>
          </cell>
          <cell r="CH78">
            <v>196.41243725184003</v>
          </cell>
          <cell r="CI78">
            <v>196.41243725184003</v>
          </cell>
          <cell r="CJ78">
            <v>196.41243725184003</v>
          </cell>
          <cell r="CK78">
            <v>196.41243725184003</v>
          </cell>
          <cell r="CL78">
            <v>196.41243725184003</v>
          </cell>
          <cell r="CM78">
            <v>196.41243725184003</v>
          </cell>
          <cell r="CN78">
            <v>196.41243725184003</v>
          </cell>
          <cell r="CO78">
            <v>196.41243725184003</v>
          </cell>
          <cell r="CP78">
            <v>196.41243725184003</v>
          </cell>
          <cell r="CQ78">
            <v>196.41243725184003</v>
          </cell>
          <cell r="CR78">
            <v>196.41243725184003</v>
          </cell>
          <cell r="CS78">
            <v>196.41243725184003</v>
          </cell>
          <cell r="CT78">
            <v>196.41243725184003</v>
          </cell>
          <cell r="CU78">
            <v>196.41243725184003</v>
          </cell>
          <cell r="CV78">
            <v>196.41243725184003</v>
          </cell>
          <cell r="CW78">
            <v>196.41243725184003</v>
          </cell>
          <cell r="CX78">
            <v>196.41243725184003</v>
          </cell>
          <cell r="CY78">
            <v>196.41243725184003</v>
          </cell>
          <cell r="DA78" t="str">
            <v>HBC1</v>
          </cell>
          <cell r="DB78">
            <v>196.41243725184003</v>
          </cell>
          <cell r="DC78">
            <v>392.82487450368006</v>
          </cell>
          <cell r="DD78">
            <v>589.23731175552007</v>
          </cell>
          <cell r="DE78">
            <v>785.64974900736013</v>
          </cell>
          <cell r="DF78">
            <v>982.06218625920019</v>
          </cell>
          <cell r="DG78">
            <v>1178.4746235110401</v>
          </cell>
          <cell r="DH78">
            <v>1374.8870607628801</v>
          </cell>
          <cell r="DI78">
            <v>1571.29949801472</v>
          </cell>
          <cell r="DJ78">
            <v>1767.71193526656</v>
          </cell>
          <cell r="DK78">
            <v>1964.1243725183999</v>
          </cell>
          <cell r="DL78">
            <v>2160.5368097702399</v>
          </cell>
          <cell r="DM78">
            <v>2356.9492470220798</v>
          </cell>
          <cell r="DN78">
            <v>2553.3616842739198</v>
          </cell>
          <cell r="DO78">
            <v>2749.7741215257597</v>
          </cell>
          <cell r="DP78">
            <v>2946.1865587775997</v>
          </cell>
          <cell r="DQ78">
            <v>3142.5989960294396</v>
          </cell>
          <cell r="DR78">
            <v>3339.0114332812796</v>
          </cell>
          <cell r="DS78">
            <v>3535.4238705331195</v>
          </cell>
          <cell r="DT78">
            <v>3731.8363077849594</v>
          </cell>
          <cell r="DU78">
            <v>3928.2487450367994</v>
          </cell>
          <cell r="DV78">
            <v>4124.6611822886398</v>
          </cell>
          <cell r="DW78">
            <v>4321.0736195404797</v>
          </cell>
          <cell r="DX78">
            <v>4517.4860567923197</v>
          </cell>
          <cell r="DY78">
            <v>4713.8984940441596</v>
          </cell>
          <cell r="DZ78">
            <v>4910.3109312959996</v>
          </cell>
          <cell r="EA78">
            <v>5106.7233685478395</v>
          </cell>
          <cell r="EB78">
            <v>5303.1358057996795</v>
          </cell>
          <cell r="EC78">
            <v>5499.5482430515194</v>
          </cell>
          <cell r="ED78">
            <v>5695.9606803033594</v>
          </cell>
          <cell r="EE78">
            <v>5892.3731175551993</v>
          </cell>
          <cell r="EF78">
            <v>6088.7855548070393</v>
          </cell>
          <cell r="EG78">
            <v>6285.1979920588792</v>
          </cell>
          <cell r="EH78">
            <v>6481.6104293107192</v>
          </cell>
          <cell r="EI78">
            <v>6678.0228665625591</v>
          </cell>
          <cell r="EJ78">
            <v>6874.435303814399</v>
          </cell>
          <cell r="EK78">
            <v>7070.847741066239</v>
          </cell>
          <cell r="EL78">
            <v>7267.2601783180789</v>
          </cell>
          <cell r="EM78">
            <v>7463.6726155699189</v>
          </cell>
          <cell r="EN78">
            <v>7660.0850528217588</v>
          </cell>
          <cell r="EO78">
            <v>7856.4974900735988</v>
          </cell>
          <cell r="EP78">
            <v>8052.9099273254387</v>
          </cell>
          <cell r="EQ78">
            <v>8249.3223645772796</v>
          </cell>
          <cell r="ER78">
            <v>8445.7348018291195</v>
          </cell>
          <cell r="ES78">
            <v>8642.1472390809595</v>
          </cell>
          <cell r="ET78">
            <v>8838.5596763327994</v>
          </cell>
          <cell r="EU78">
            <v>9034.9721135846394</v>
          </cell>
          <cell r="EV78">
            <v>9231.3845508364793</v>
          </cell>
          <cell r="EW78">
            <v>9427.7969880883193</v>
          </cell>
          <cell r="EX78">
            <v>9624.2094253401592</v>
          </cell>
          <cell r="EY78">
            <v>9820.6218625919992</v>
          </cell>
          <cell r="EZ78">
            <v>10017.034299843839</v>
          </cell>
          <cell r="FA78">
            <v>10213.446737095679</v>
          </cell>
          <cell r="FB78">
            <v>10409.859174347519</v>
          </cell>
          <cell r="FC78">
            <v>10606.271611599359</v>
          </cell>
          <cell r="FD78">
            <v>10802.684048851199</v>
          </cell>
          <cell r="FE78">
            <v>10999.096486103039</v>
          </cell>
          <cell r="FF78">
            <v>11195.508923354879</v>
          </cell>
          <cell r="FG78">
            <v>11391.921360606719</v>
          </cell>
          <cell r="FH78">
            <v>11588.333797858559</v>
          </cell>
          <cell r="FI78">
            <v>11784.746235110399</v>
          </cell>
          <cell r="FJ78">
            <v>11981.158672362239</v>
          </cell>
          <cell r="FK78">
            <v>12177.571109614079</v>
          </cell>
          <cell r="FL78">
            <v>12373.983546865918</v>
          </cell>
          <cell r="FM78">
            <v>12570.395984117758</v>
          </cell>
          <cell r="FN78">
            <v>12766.808421369598</v>
          </cell>
          <cell r="FO78">
            <v>12963.220858621438</v>
          </cell>
          <cell r="FP78">
            <v>13159.633295873278</v>
          </cell>
          <cell r="FQ78">
            <v>13356.045733125118</v>
          </cell>
          <cell r="FR78">
            <v>13552.458170376958</v>
          </cell>
          <cell r="FS78">
            <v>13748.870607628798</v>
          </cell>
          <cell r="FT78">
            <v>13945.283044880638</v>
          </cell>
          <cell r="FU78">
            <v>14141.695482132478</v>
          </cell>
          <cell r="FV78">
            <v>14338.107919384318</v>
          </cell>
          <cell r="FW78">
            <v>14534.520356636158</v>
          </cell>
          <cell r="FX78">
            <v>14730.932793887998</v>
          </cell>
          <cell r="FY78">
            <v>14927.345231139838</v>
          </cell>
          <cell r="FZ78">
            <v>15123.757668391678</v>
          </cell>
          <cell r="GA78">
            <v>15320.170105643518</v>
          </cell>
          <cell r="GB78">
            <v>15516.582542895358</v>
          </cell>
          <cell r="GC78">
            <v>15712.994980147198</v>
          </cell>
          <cell r="GD78">
            <v>15909.407417399038</v>
          </cell>
          <cell r="GE78">
            <v>16105.819854650877</v>
          </cell>
          <cell r="GF78">
            <v>16302.232291902717</v>
          </cell>
          <cell r="GG78">
            <v>16498.644729154559</v>
          </cell>
          <cell r="GH78">
            <v>16695.057166406401</v>
          </cell>
          <cell r="GI78">
            <v>16891.469603658243</v>
          </cell>
          <cell r="GJ78">
            <v>17087.882040910084</v>
          </cell>
          <cell r="GK78">
            <v>17284.294478161926</v>
          </cell>
          <cell r="GL78">
            <v>17480.706915413768</v>
          </cell>
          <cell r="GM78">
            <v>17677.11935266561</v>
          </cell>
          <cell r="GN78">
            <v>17873.531789917452</v>
          </cell>
          <cell r="GO78">
            <v>18069.944227169293</v>
          </cell>
          <cell r="GP78">
            <v>18266.356664421135</v>
          </cell>
          <cell r="GQ78">
            <v>18462.769101672977</v>
          </cell>
          <cell r="GR78">
            <v>18659.181538924819</v>
          </cell>
          <cell r="GS78">
            <v>18855.59397617666</v>
          </cell>
          <cell r="GT78">
            <v>19052.006413428502</v>
          </cell>
          <cell r="GU78">
            <v>19248.418850680344</v>
          </cell>
          <cell r="GV78">
            <v>19444.831287932186</v>
          </cell>
          <cell r="GW78">
            <v>19641.243725184027</v>
          </cell>
        </row>
        <row r="79">
          <cell r="B79" t="str">
            <v>LDE2</v>
          </cell>
          <cell r="C79">
            <v>2.08</v>
          </cell>
          <cell r="D79">
            <v>219.64401585152001</v>
          </cell>
          <cell r="E79">
            <v>219.64401585152001</v>
          </cell>
          <cell r="F79">
            <v>219.64401585152001</v>
          </cell>
          <cell r="G79">
            <v>219.64401585152001</v>
          </cell>
          <cell r="H79">
            <v>219.64401585152001</v>
          </cell>
          <cell r="I79">
            <v>219.64401585152001</v>
          </cell>
          <cell r="J79">
            <v>219.64401585152001</v>
          </cell>
          <cell r="K79">
            <v>219.64401585152001</v>
          </cell>
          <cell r="L79">
            <v>219.64401585152001</v>
          </cell>
          <cell r="M79">
            <v>219.64401585152001</v>
          </cell>
          <cell r="N79">
            <v>219.64401585152001</v>
          </cell>
          <cell r="O79">
            <v>219.64401585152001</v>
          </cell>
          <cell r="P79">
            <v>219.64401585152001</v>
          </cell>
          <cell r="Q79">
            <v>219.64401585152001</v>
          </cell>
          <cell r="R79">
            <v>219.64401585152001</v>
          </cell>
          <cell r="S79">
            <v>219.64401585152001</v>
          </cell>
          <cell r="T79">
            <v>219.64401585152001</v>
          </cell>
          <cell r="U79">
            <v>219.64401585152001</v>
          </cell>
          <cell r="V79">
            <v>219.64401585152001</v>
          </cell>
          <cell r="W79">
            <v>219.64401585152001</v>
          </cell>
          <cell r="X79">
            <v>219.64401585152001</v>
          </cell>
          <cell r="Y79">
            <v>219.64401585152001</v>
          </cell>
          <cell r="Z79">
            <v>219.64401585152001</v>
          </cell>
          <cell r="AA79">
            <v>219.64401585152001</v>
          </cell>
          <cell r="AB79">
            <v>219.64401585152001</v>
          </cell>
          <cell r="AC79">
            <v>219.64401585152001</v>
          </cell>
          <cell r="AD79">
            <v>219.64401585152001</v>
          </cell>
          <cell r="AE79">
            <v>219.64401585152001</v>
          </cell>
          <cell r="AF79">
            <v>219.64401585152001</v>
          </cell>
          <cell r="AG79">
            <v>219.64401585152001</v>
          </cell>
          <cell r="AH79">
            <v>219.64401585152001</v>
          </cell>
          <cell r="AI79">
            <v>219.64401585152001</v>
          </cell>
          <cell r="AJ79">
            <v>219.64401585152001</v>
          </cell>
          <cell r="AK79">
            <v>219.64401585152001</v>
          </cell>
          <cell r="AL79">
            <v>219.64401585152001</v>
          </cell>
          <cell r="AM79">
            <v>219.64401585152001</v>
          </cell>
          <cell r="AN79">
            <v>219.64401585152001</v>
          </cell>
          <cell r="AO79">
            <v>219.64401585152001</v>
          </cell>
          <cell r="AP79">
            <v>219.64401585152001</v>
          </cell>
          <cell r="AQ79">
            <v>219.64401585152001</v>
          </cell>
          <cell r="AR79">
            <v>219.64401585152001</v>
          </cell>
          <cell r="AS79">
            <v>219.64401585152001</v>
          </cell>
          <cell r="AT79">
            <v>219.64401585152001</v>
          </cell>
          <cell r="AU79">
            <v>219.64401585152001</v>
          </cell>
          <cell r="AV79">
            <v>219.64401585152001</v>
          </cell>
          <cell r="AW79">
            <v>219.64401585152001</v>
          </cell>
          <cell r="AX79">
            <v>219.64401585152001</v>
          </cell>
          <cell r="AY79">
            <v>219.64401585152001</v>
          </cell>
          <cell r="AZ79">
            <v>219.64401585152001</v>
          </cell>
          <cell r="BA79">
            <v>219.64401585152001</v>
          </cell>
          <cell r="BB79">
            <v>219.64401585152001</v>
          </cell>
          <cell r="BC79">
            <v>219.64401585152001</v>
          </cell>
          <cell r="BD79">
            <v>219.64401585152001</v>
          </cell>
          <cell r="BE79">
            <v>219.64401585152001</v>
          </cell>
          <cell r="BF79">
            <v>219.64401585152001</v>
          </cell>
          <cell r="BG79">
            <v>219.64401585152001</v>
          </cell>
          <cell r="BH79">
            <v>219.64401585152001</v>
          </cell>
          <cell r="BI79">
            <v>219.64401585152001</v>
          </cell>
          <cell r="BJ79">
            <v>219.64401585152001</v>
          </cell>
          <cell r="BK79">
            <v>219.64401585152001</v>
          </cell>
          <cell r="BL79">
            <v>219.64401585152001</v>
          </cell>
          <cell r="BM79">
            <v>219.64401585152001</v>
          </cell>
          <cell r="BN79">
            <v>219.64401585152001</v>
          </cell>
          <cell r="BO79">
            <v>219.64401585152001</v>
          </cell>
          <cell r="BP79">
            <v>219.64401585152001</v>
          </cell>
          <cell r="BQ79">
            <v>219.64401585152001</v>
          </cell>
          <cell r="BR79">
            <v>219.64401585152001</v>
          </cell>
          <cell r="BS79">
            <v>219.64401585152001</v>
          </cell>
          <cell r="BT79">
            <v>219.64401585152001</v>
          </cell>
          <cell r="BU79">
            <v>219.64401585152001</v>
          </cell>
          <cell r="BV79">
            <v>219.64401585152001</v>
          </cell>
          <cell r="BW79">
            <v>219.64401585152001</v>
          </cell>
          <cell r="BX79">
            <v>219.64401585152001</v>
          </cell>
          <cell r="BY79">
            <v>219.64401585152001</v>
          </cell>
          <cell r="BZ79">
            <v>219.64401585152001</v>
          </cell>
          <cell r="CA79">
            <v>219.64401585152001</v>
          </cell>
          <cell r="CB79">
            <v>219.64401585152001</v>
          </cell>
          <cell r="CC79">
            <v>219.64401585152001</v>
          </cell>
          <cell r="CD79">
            <v>219.64401585152001</v>
          </cell>
          <cell r="CE79">
            <v>219.64401585152001</v>
          </cell>
          <cell r="CF79">
            <v>219.64401585152001</v>
          </cell>
          <cell r="CG79">
            <v>219.64401585152001</v>
          </cell>
          <cell r="CH79">
            <v>219.64401585152001</v>
          </cell>
          <cell r="CI79">
            <v>219.64401585152001</v>
          </cell>
          <cell r="CJ79">
            <v>219.64401585152001</v>
          </cell>
          <cell r="CK79">
            <v>219.64401585152001</v>
          </cell>
          <cell r="CL79">
            <v>219.64401585152001</v>
          </cell>
          <cell r="CM79">
            <v>219.64401585152001</v>
          </cell>
          <cell r="CN79">
            <v>219.64401585152001</v>
          </cell>
          <cell r="CO79">
            <v>219.64401585152001</v>
          </cell>
          <cell r="CP79">
            <v>219.64401585152001</v>
          </cell>
          <cell r="CQ79">
            <v>219.64401585152001</v>
          </cell>
          <cell r="CR79">
            <v>219.64401585152001</v>
          </cell>
          <cell r="CS79">
            <v>219.64401585152001</v>
          </cell>
          <cell r="CT79">
            <v>219.64401585152001</v>
          </cell>
          <cell r="CU79">
            <v>219.64401585152001</v>
          </cell>
          <cell r="CV79">
            <v>219.64401585152001</v>
          </cell>
          <cell r="CW79">
            <v>219.64401585152001</v>
          </cell>
          <cell r="CX79">
            <v>219.64401585152001</v>
          </cell>
          <cell r="CY79">
            <v>219.64401585152001</v>
          </cell>
          <cell r="DA79" t="str">
            <v>LDE2</v>
          </cell>
          <cell r="DB79">
            <v>219.64401585152001</v>
          </cell>
          <cell r="DC79">
            <v>439.28803170304002</v>
          </cell>
          <cell r="DD79">
            <v>658.93204755456009</v>
          </cell>
          <cell r="DE79">
            <v>878.57606340608004</v>
          </cell>
          <cell r="DF79">
            <v>1098.2200792576</v>
          </cell>
          <cell r="DG79">
            <v>1317.8640951091199</v>
          </cell>
          <cell r="DH79">
            <v>1537.5081109606399</v>
          </cell>
          <cell r="DI79">
            <v>1757.1521268121598</v>
          </cell>
          <cell r="DJ79">
            <v>1976.7961426636798</v>
          </cell>
          <cell r="DK79">
            <v>2196.4401585152</v>
          </cell>
          <cell r="DL79">
            <v>2416.0841743667202</v>
          </cell>
          <cell r="DM79">
            <v>2635.7281902182403</v>
          </cell>
          <cell r="DN79">
            <v>2855.3722060697605</v>
          </cell>
          <cell r="DO79">
            <v>3075.0162219212807</v>
          </cell>
          <cell r="DP79">
            <v>3294.6602377728009</v>
          </cell>
          <cell r="DQ79">
            <v>3514.3042536243211</v>
          </cell>
          <cell r="DR79">
            <v>3733.9482694758412</v>
          </cell>
          <cell r="DS79">
            <v>3953.5922853273614</v>
          </cell>
          <cell r="DT79">
            <v>4173.2363011788811</v>
          </cell>
          <cell r="DU79">
            <v>4392.8803170304009</v>
          </cell>
          <cell r="DV79">
            <v>4612.5243328819206</v>
          </cell>
          <cell r="DW79">
            <v>4832.1683487334403</v>
          </cell>
          <cell r="DX79">
            <v>5051.8123645849601</v>
          </cell>
          <cell r="DY79">
            <v>5271.4563804364798</v>
          </cell>
          <cell r="DZ79">
            <v>5491.1003962879995</v>
          </cell>
          <cell r="EA79">
            <v>5710.7444121395192</v>
          </cell>
          <cell r="EB79">
            <v>5930.388427991039</v>
          </cell>
          <cell r="EC79">
            <v>6150.0324438425587</v>
          </cell>
          <cell r="ED79">
            <v>6369.6764596940784</v>
          </cell>
          <cell r="EE79">
            <v>6589.3204755455981</v>
          </cell>
          <cell r="EF79">
            <v>6808.9644913971179</v>
          </cell>
          <cell r="EG79">
            <v>7028.6085072486376</v>
          </cell>
          <cell r="EH79">
            <v>7248.2525231001573</v>
          </cell>
          <cell r="EI79">
            <v>7467.896538951677</v>
          </cell>
          <cell r="EJ79">
            <v>7687.5405548031968</v>
          </cell>
          <cell r="EK79">
            <v>7907.1845706547165</v>
          </cell>
          <cell r="EL79">
            <v>8126.8285865062362</v>
          </cell>
          <cell r="EM79">
            <v>8346.4726023577568</v>
          </cell>
          <cell r="EN79">
            <v>8566.1166182092766</v>
          </cell>
          <cell r="EO79">
            <v>8785.7606340607963</v>
          </cell>
          <cell r="EP79">
            <v>9005.404649912316</v>
          </cell>
          <cell r="EQ79">
            <v>9225.0486657638357</v>
          </cell>
          <cell r="ER79">
            <v>9444.6926816153555</v>
          </cell>
          <cell r="ES79">
            <v>9664.3366974668752</v>
          </cell>
          <cell r="ET79">
            <v>9883.9807133183949</v>
          </cell>
          <cell r="EU79">
            <v>10103.624729169915</v>
          </cell>
          <cell r="EV79">
            <v>10323.268745021434</v>
          </cell>
          <cell r="EW79">
            <v>10542.912760872954</v>
          </cell>
          <cell r="EX79">
            <v>10762.556776724474</v>
          </cell>
          <cell r="EY79">
            <v>10982.200792575994</v>
          </cell>
          <cell r="EZ79">
            <v>11201.844808427513</v>
          </cell>
          <cell r="FA79">
            <v>11421.488824279033</v>
          </cell>
          <cell r="FB79">
            <v>11641.132840130553</v>
          </cell>
          <cell r="FC79">
            <v>11860.776855982072</v>
          </cell>
          <cell r="FD79">
            <v>12080.420871833592</v>
          </cell>
          <cell r="FE79">
            <v>12300.064887685112</v>
          </cell>
          <cell r="FF79">
            <v>12519.708903536632</v>
          </cell>
          <cell r="FG79">
            <v>12739.352919388151</v>
          </cell>
          <cell r="FH79">
            <v>12958.996935239671</v>
          </cell>
          <cell r="FI79">
            <v>13178.640951091191</v>
          </cell>
          <cell r="FJ79">
            <v>13398.284966942711</v>
          </cell>
          <cell r="FK79">
            <v>13617.92898279423</v>
          </cell>
          <cell r="FL79">
            <v>13837.57299864575</v>
          </cell>
          <cell r="FM79">
            <v>14057.21701449727</v>
          </cell>
          <cell r="FN79">
            <v>14276.861030348789</v>
          </cell>
          <cell r="FO79">
            <v>14496.505046200309</v>
          </cell>
          <cell r="FP79">
            <v>14716.149062051829</v>
          </cell>
          <cell r="FQ79">
            <v>14935.793077903349</v>
          </cell>
          <cell r="FR79">
            <v>15155.437093754868</v>
          </cell>
          <cell r="FS79">
            <v>15375.081109606388</v>
          </cell>
          <cell r="FT79">
            <v>15594.725125457908</v>
          </cell>
          <cell r="FU79">
            <v>15814.369141309428</v>
          </cell>
          <cell r="FV79">
            <v>16034.013157160947</v>
          </cell>
          <cell r="FW79">
            <v>16253.657173012467</v>
          </cell>
          <cell r="FX79">
            <v>16473.301188863989</v>
          </cell>
          <cell r="FY79">
            <v>16692.94520471551</v>
          </cell>
          <cell r="FZ79">
            <v>16912.589220567032</v>
          </cell>
          <cell r="GA79">
            <v>17132.233236418553</v>
          </cell>
          <cell r="GB79">
            <v>17351.877252270075</v>
          </cell>
          <cell r="GC79">
            <v>17571.521268121596</v>
          </cell>
          <cell r="GD79">
            <v>17791.165283973118</v>
          </cell>
          <cell r="GE79">
            <v>18010.809299824639</v>
          </cell>
          <cell r="GF79">
            <v>18230.453315676161</v>
          </cell>
          <cell r="GG79">
            <v>18450.097331527682</v>
          </cell>
          <cell r="GH79">
            <v>18669.741347379204</v>
          </cell>
          <cell r="GI79">
            <v>18889.385363230725</v>
          </cell>
          <cell r="GJ79">
            <v>19109.029379082247</v>
          </cell>
          <cell r="GK79">
            <v>19328.673394933769</v>
          </cell>
          <cell r="GL79">
            <v>19548.31741078529</v>
          </cell>
          <cell r="GM79">
            <v>19767.961426636812</v>
          </cell>
          <cell r="GN79">
            <v>19987.605442488333</v>
          </cell>
          <cell r="GO79">
            <v>20207.249458339855</v>
          </cell>
          <cell r="GP79">
            <v>20426.893474191376</v>
          </cell>
          <cell r="GQ79">
            <v>20646.537490042898</v>
          </cell>
          <cell r="GR79">
            <v>20866.181505894419</v>
          </cell>
          <cell r="GS79">
            <v>21085.825521745941</v>
          </cell>
          <cell r="GT79">
            <v>21305.469537597462</v>
          </cell>
          <cell r="GU79">
            <v>21525.113553448984</v>
          </cell>
          <cell r="GV79">
            <v>21744.757569300506</v>
          </cell>
          <cell r="GW79">
            <v>21964.401585152027</v>
          </cell>
        </row>
        <row r="80">
          <cell r="B80" t="str">
            <v>LDE1</v>
          </cell>
          <cell r="C80">
            <v>1.73</v>
          </cell>
          <cell r="D80">
            <v>182.68468626112002</v>
          </cell>
          <cell r="E80">
            <v>182.68468626112002</v>
          </cell>
          <cell r="F80">
            <v>182.68468626112002</v>
          </cell>
          <cell r="G80">
            <v>182.68468626112002</v>
          </cell>
          <cell r="H80">
            <v>182.68468626112002</v>
          </cell>
          <cell r="I80">
            <v>182.68468626112002</v>
          </cell>
          <cell r="J80">
            <v>182.68468626112002</v>
          </cell>
          <cell r="K80">
            <v>182.68468626112002</v>
          </cell>
          <cell r="L80">
            <v>182.68468626112002</v>
          </cell>
          <cell r="M80">
            <v>182.68468626112002</v>
          </cell>
          <cell r="N80">
            <v>182.68468626112002</v>
          </cell>
          <cell r="O80">
            <v>182.68468626112002</v>
          </cell>
          <cell r="P80">
            <v>182.68468626112002</v>
          </cell>
          <cell r="Q80">
            <v>182.68468626112002</v>
          </cell>
          <cell r="R80">
            <v>182.68468626112002</v>
          </cell>
          <cell r="S80">
            <v>182.68468626112002</v>
          </cell>
          <cell r="T80">
            <v>182.68468626112002</v>
          </cell>
          <cell r="U80">
            <v>182.68468626112002</v>
          </cell>
          <cell r="V80">
            <v>182.68468626112002</v>
          </cell>
          <cell r="W80">
            <v>182.68468626112002</v>
          </cell>
          <cell r="X80">
            <v>182.68468626112002</v>
          </cell>
          <cell r="Y80">
            <v>182.68468626112002</v>
          </cell>
          <cell r="Z80">
            <v>182.68468626112002</v>
          </cell>
          <cell r="AA80">
            <v>182.68468626112002</v>
          </cell>
          <cell r="AB80">
            <v>182.68468626112002</v>
          </cell>
          <cell r="AC80">
            <v>182.68468626112002</v>
          </cell>
          <cell r="AD80">
            <v>182.68468626112002</v>
          </cell>
          <cell r="AE80">
            <v>182.68468626112002</v>
          </cell>
          <cell r="AF80">
            <v>182.68468626112002</v>
          </cell>
          <cell r="AG80">
            <v>182.68468626112002</v>
          </cell>
          <cell r="AH80">
            <v>182.68468626112002</v>
          </cell>
          <cell r="AI80">
            <v>182.68468626112002</v>
          </cell>
          <cell r="AJ80">
            <v>182.68468626112002</v>
          </cell>
          <cell r="AK80">
            <v>182.68468626112002</v>
          </cell>
          <cell r="AL80">
            <v>182.68468626112002</v>
          </cell>
          <cell r="AM80">
            <v>182.68468626112002</v>
          </cell>
          <cell r="AN80">
            <v>182.68468626112002</v>
          </cell>
          <cell r="AO80">
            <v>182.68468626112002</v>
          </cell>
          <cell r="AP80">
            <v>182.68468626112002</v>
          </cell>
          <cell r="AQ80">
            <v>182.68468626112002</v>
          </cell>
          <cell r="AR80">
            <v>182.68468626112002</v>
          </cell>
          <cell r="AS80">
            <v>182.68468626112002</v>
          </cell>
          <cell r="AT80">
            <v>182.68468626112002</v>
          </cell>
          <cell r="AU80">
            <v>182.68468626112002</v>
          </cell>
          <cell r="AV80">
            <v>182.68468626112002</v>
          </cell>
          <cell r="AW80">
            <v>182.68468626112002</v>
          </cell>
          <cell r="AX80">
            <v>182.68468626112002</v>
          </cell>
          <cell r="AY80">
            <v>182.68468626112002</v>
          </cell>
          <cell r="AZ80">
            <v>182.68468626112002</v>
          </cell>
          <cell r="BA80">
            <v>182.68468626112002</v>
          </cell>
          <cell r="BB80">
            <v>182.68468626112002</v>
          </cell>
          <cell r="BC80">
            <v>182.68468626112002</v>
          </cell>
          <cell r="BD80">
            <v>182.68468626112002</v>
          </cell>
          <cell r="BE80">
            <v>182.68468626112002</v>
          </cell>
          <cell r="BF80">
            <v>182.68468626112002</v>
          </cell>
          <cell r="BG80">
            <v>182.68468626112002</v>
          </cell>
          <cell r="BH80">
            <v>182.68468626112002</v>
          </cell>
          <cell r="BI80">
            <v>182.68468626112002</v>
          </cell>
          <cell r="BJ80">
            <v>182.68468626112002</v>
          </cell>
          <cell r="BK80">
            <v>182.68468626112002</v>
          </cell>
          <cell r="BL80">
            <v>182.68468626112002</v>
          </cell>
          <cell r="BM80">
            <v>182.68468626112002</v>
          </cell>
          <cell r="BN80">
            <v>182.68468626112002</v>
          </cell>
          <cell r="BO80">
            <v>182.68468626112002</v>
          </cell>
          <cell r="BP80">
            <v>182.68468626112002</v>
          </cell>
          <cell r="BQ80">
            <v>182.68468626112002</v>
          </cell>
          <cell r="BR80">
            <v>182.68468626112002</v>
          </cell>
          <cell r="BS80">
            <v>182.68468626112002</v>
          </cell>
          <cell r="BT80">
            <v>182.68468626112002</v>
          </cell>
          <cell r="BU80">
            <v>182.68468626112002</v>
          </cell>
          <cell r="BV80">
            <v>182.68468626112002</v>
          </cell>
          <cell r="BW80">
            <v>182.68468626112002</v>
          </cell>
          <cell r="BX80">
            <v>182.68468626112002</v>
          </cell>
          <cell r="BY80">
            <v>182.68468626112002</v>
          </cell>
          <cell r="BZ80">
            <v>182.68468626112002</v>
          </cell>
          <cell r="CA80">
            <v>182.68468626112002</v>
          </cell>
          <cell r="CB80">
            <v>182.68468626112002</v>
          </cell>
          <cell r="CC80">
            <v>182.68468626112002</v>
          </cell>
          <cell r="CD80">
            <v>182.68468626112002</v>
          </cell>
          <cell r="CE80">
            <v>182.68468626112002</v>
          </cell>
          <cell r="CF80">
            <v>182.68468626112002</v>
          </cell>
          <cell r="CG80">
            <v>182.68468626112002</v>
          </cell>
          <cell r="CH80">
            <v>182.68468626112002</v>
          </cell>
          <cell r="CI80">
            <v>182.68468626112002</v>
          </cell>
          <cell r="CJ80">
            <v>182.68468626112002</v>
          </cell>
          <cell r="CK80">
            <v>182.68468626112002</v>
          </cell>
          <cell r="CL80">
            <v>182.68468626112002</v>
          </cell>
          <cell r="CM80">
            <v>182.68468626112002</v>
          </cell>
          <cell r="CN80">
            <v>182.68468626112002</v>
          </cell>
          <cell r="CO80">
            <v>182.68468626112002</v>
          </cell>
          <cell r="CP80">
            <v>182.68468626112002</v>
          </cell>
          <cell r="CQ80">
            <v>182.68468626112002</v>
          </cell>
          <cell r="CR80">
            <v>182.68468626112002</v>
          </cell>
          <cell r="CS80">
            <v>182.68468626112002</v>
          </cell>
          <cell r="CT80">
            <v>182.68468626112002</v>
          </cell>
          <cell r="CU80">
            <v>182.68468626112002</v>
          </cell>
          <cell r="CV80">
            <v>182.68468626112002</v>
          </cell>
          <cell r="CW80">
            <v>182.68468626112002</v>
          </cell>
          <cell r="CX80">
            <v>182.68468626112002</v>
          </cell>
          <cell r="CY80">
            <v>182.68468626112002</v>
          </cell>
          <cell r="DA80" t="str">
            <v>LDE1</v>
          </cell>
          <cell r="DB80">
            <v>182.68468626112002</v>
          </cell>
          <cell r="DC80">
            <v>365.36937252224004</v>
          </cell>
          <cell r="DD80">
            <v>548.05405878336001</v>
          </cell>
          <cell r="DE80">
            <v>730.73874504448008</v>
          </cell>
          <cell r="DF80">
            <v>913.42343130560016</v>
          </cell>
          <cell r="DG80">
            <v>1096.1081175667202</v>
          </cell>
          <cell r="DH80">
            <v>1278.7928038278403</v>
          </cell>
          <cell r="DI80">
            <v>1461.4774900889604</v>
          </cell>
          <cell r="DJ80">
            <v>1644.1621763500805</v>
          </cell>
          <cell r="DK80">
            <v>1826.8468626112005</v>
          </cell>
          <cell r="DL80">
            <v>2009.5315488723206</v>
          </cell>
          <cell r="DM80">
            <v>2192.2162351334405</v>
          </cell>
          <cell r="DN80">
            <v>2374.9009213945606</v>
          </cell>
          <cell r="DO80">
            <v>2557.5856076556806</v>
          </cell>
          <cell r="DP80">
            <v>2740.2702939168007</v>
          </cell>
          <cell r="DQ80">
            <v>2922.9549801779208</v>
          </cell>
          <cell r="DR80">
            <v>3105.6396664390409</v>
          </cell>
          <cell r="DS80">
            <v>3288.3243527001609</v>
          </cell>
          <cell r="DT80">
            <v>3471.009038961281</v>
          </cell>
          <cell r="DU80">
            <v>3653.6937252224011</v>
          </cell>
          <cell r="DV80">
            <v>3836.3784114835212</v>
          </cell>
          <cell r="DW80">
            <v>4019.0630977446413</v>
          </cell>
          <cell r="DX80">
            <v>4201.7477840057609</v>
          </cell>
          <cell r="DY80">
            <v>4384.432470266881</v>
          </cell>
          <cell r="DZ80">
            <v>4567.117156528001</v>
          </cell>
          <cell r="EA80">
            <v>4749.8018427891211</v>
          </cell>
          <cell r="EB80">
            <v>4932.4865290502412</v>
          </cell>
          <cell r="EC80">
            <v>5115.1712153113613</v>
          </cell>
          <cell r="ED80">
            <v>5297.8559015724813</v>
          </cell>
          <cell r="EE80">
            <v>5480.5405878336014</v>
          </cell>
          <cell r="EF80">
            <v>5663.2252740947215</v>
          </cell>
          <cell r="EG80">
            <v>5845.9099603558416</v>
          </cell>
          <cell r="EH80">
            <v>6028.5946466169617</v>
          </cell>
          <cell r="EI80">
            <v>6211.2793328780817</v>
          </cell>
          <cell r="EJ80">
            <v>6393.9640191392018</v>
          </cell>
          <cell r="EK80">
            <v>6576.6487054003219</v>
          </cell>
          <cell r="EL80">
            <v>6759.333391661442</v>
          </cell>
          <cell r="EM80">
            <v>6942.018077922562</v>
          </cell>
          <cell r="EN80">
            <v>7124.7027641836821</v>
          </cell>
          <cell r="EO80">
            <v>7307.3874504448022</v>
          </cell>
          <cell r="EP80">
            <v>7490.0721367059223</v>
          </cell>
          <cell r="EQ80">
            <v>7672.7568229670424</v>
          </cell>
          <cell r="ER80">
            <v>7855.4415092281624</v>
          </cell>
          <cell r="ES80">
            <v>8038.1261954892825</v>
          </cell>
          <cell r="ET80">
            <v>8220.8108817504017</v>
          </cell>
          <cell r="EU80">
            <v>8403.4955680115218</v>
          </cell>
          <cell r="EV80">
            <v>8586.1802542726418</v>
          </cell>
          <cell r="EW80">
            <v>8768.8649405337619</v>
          </cell>
          <cell r="EX80">
            <v>8951.549626794882</v>
          </cell>
          <cell r="EY80">
            <v>9134.2343130560021</v>
          </cell>
          <cell r="EZ80">
            <v>9316.9189993171221</v>
          </cell>
          <cell r="FA80">
            <v>9499.6036855782422</v>
          </cell>
          <cell r="FB80">
            <v>9682.2883718393623</v>
          </cell>
          <cell r="FC80">
            <v>9864.9730581004824</v>
          </cell>
          <cell r="FD80">
            <v>10047.657744361602</v>
          </cell>
          <cell r="FE80">
            <v>10230.342430622723</v>
          </cell>
          <cell r="FF80">
            <v>10413.027116883843</v>
          </cell>
          <cell r="FG80">
            <v>10595.711803144963</v>
          </cell>
          <cell r="FH80">
            <v>10778.396489406083</v>
          </cell>
          <cell r="FI80">
            <v>10961.081175667203</v>
          </cell>
          <cell r="FJ80">
            <v>11143.765861928323</v>
          </cell>
          <cell r="FK80">
            <v>11326.450548189443</v>
          </cell>
          <cell r="FL80">
            <v>11509.135234450563</v>
          </cell>
          <cell r="FM80">
            <v>11691.819920711683</v>
          </cell>
          <cell r="FN80">
            <v>11874.504606972803</v>
          </cell>
          <cell r="FO80">
            <v>12057.189293233923</v>
          </cell>
          <cell r="FP80">
            <v>12239.873979495043</v>
          </cell>
          <cell r="FQ80">
            <v>12422.558665756163</v>
          </cell>
          <cell r="FR80">
            <v>12605.243352017284</v>
          </cell>
          <cell r="FS80">
            <v>12787.928038278404</v>
          </cell>
          <cell r="FT80">
            <v>12970.612724539524</v>
          </cell>
          <cell r="FU80">
            <v>13153.297410800644</v>
          </cell>
          <cell r="FV80">
            <v>13335.982097061764</v>
          </cell>
          <cell r="FW80">
            <v>13518.666783322884</v>
          </cell>
          <cell r="FX80">
            <v>13701.351469584004</v>
          </cell>
          <cell r="FY80">
            <v>13884.036155845124</v>
          </cell>
          <cell r="FZ80">
            <v>14066.720842106244</v>
          </cell>
          <cell r="GA80">
            <v>14249.405528367364</v>
          </cell>
          <cell r="GB80">
            <v>14432.090214628484</v>
          </cell>
          <cell r="GC80">
            <v>14614.774900889604</v>
          </cell>
          <cell r="GD80">
            <v>14797.459587150724</v>
          </cell>
          <cell r="GE80">
            <v>14980.144273411845</v>
          </cell>
          <cell r="GF80">
            <v>15162.828959672965</v>
          </cell>
          <cell r="GG80">
            <v>15345.513645934085</v>
          </cell>
          <cell r="GH80">
            <v>15528.198332195205</v>
          </cell>
          <cell r="GI80">
            <v>15710.883018456325</v>
          </cell>
          <cell r="GJ80">
            <v>15893.567704717445</v>
          </cell>
          <cell r="GK80">
            <v>16076.252390978565</v>
          </cell>
          <cell r="GL80">
            <v>16258.937077239685</v>
          </cell>
          <cell r="GM80">
            <v>16441.621763500803</v>
          </cell>
          <cell r="GN80">
            <v>16624.306449761923</v>
          </cell>
          <cell r="GO80">
            <v>16806.991136023044</v>
          </cell>
          <cell r="GP80">
            <v>16989.675822284164</v>
          </cell>
          <cell r="GQ80">
            <v>17172.360508545284</v>
          </cell>
          <cell r="GR80">
            <v>17355.045194806404</v>
          </cell>
          <cell r="GS80">
            <v>17537.729881067524</v>
          </cell>
          <cell r="GT80">
            <v>17720.414567328644</v>
          </cell>
          <cell r="GU80">
            <v>17903.099253589764</v>
          </cell>
          <cell r="GV80">
            <v>18085.783939850884</v>
          </cell>
          <cell r="GW80">
            <v>18268.468626112004</v>
          </cell>
        </row>
        <row r="81">
          <cell r="B81" t="str">
            <v>LBC2</v>
          </cell>
          <cell r="C81">
            <v>1.72</v>
          </cell>
          <cell r="D81">
            <v>181.62870541568</v>
          </cell>
          <cell r="E81">
            <v>181.62870541568</v>
          </cell>
          <cell r="F81">
            <v>181.62870541568</v>
          </cell>
          <cell r="G81">
            <v>181.62870541568</v>
          </cell>
          <cell r="H81">
            <v>181.62870541568</v>
          </cell>
          <cell r="I81">
            <v>181.62870541568</v>
          </cell>
          <cell r="J81">
            <v>181.62870541568</v>
          </cell>
          <cell r="K81">
            <v>181.62870541568</v>
          </cell>
          <cell r="L81">
            <v>181.62870541568</v>
          </cell>
          <cell r="M81">
            <v>181.62870541568</v>
          </cell>
          <cell r="N81">
            <v>181.62870541568</v>
          </cell>
          <cell r="O81">
            <v>181.62870541568</v>
          </cell>
          <cell r="P81">
            <v>181.62870541568</v>
          </cell>
          <cell r="Q81">
            <v>181.62870541568</v>
          </cell>
          <cell r="R81">
            <v>181.62870541568</v>
          </cell>
          <cell r="S81">
            <v>181.62870541568</v>
          </cell>
          <cell r="T81">
            <v>181.62870541568</v>
          </cell>
          <cell r="U81">
            <v>181.62870541568</v>
          </cell>
          <cell r="V81">
            <v>181.62870541568</v>
          </cell>
          <cell r="W81">
            <v>181.62870541568</v>
          </cell>
          <cell r="X81">
            <v>181.62870541568</v>
          </cell>
          <cell r="Y81">
            <v>181.62870541568</v>
          </cell>
          <cell r="Z81">
            <v>181.62870541568</v>
          </cell>
          <cell r="AA81">
            <v>181.62870541568</v>
          </cell>
          <cell r="AB81">
            <v>181.62870541568</v>
          </cell>
          <cell r="AC81">
            <v>181.62870541568</v>
          </cell>
          <cell r="AD81">
            <v>181.62870541568</v>
          </cell>
          <cell r="AE81">
            <v>181.62870541568</v>
          </cell>
          <cell r="AF81">
            <v>181.62870541568</v>
          </cell>
          <cell r="AG81">
            <v>181.62870541568</v>
          </cell>
          <cell r="AH81">
            <v>181.62870541568</v>
          </cell>
          <cell r="AI81">
            <v>181.62870541568</v>
          </cell>
          <cell r="AJ81">
            <v>181.62870541568</v>
          </cell>
          <cell r="AK81">
            <v>181.62870541568</v>
          </cell>
          <cell r="AL81">
            <v>181.62870541568</v>
          </cell>
          <cell r="AM81">
            <v>181.62870541568</v>
          </cell>
          <cell r="AN81">
            <v>181.62870541568</v>
          </cell>
          <cell r="AO81">
            <v>181.62870541568</v>
          </cell>
          <cell r="AP81">
            <v>181.62870541568</v>
          </cell>
          <cell r="AQ81">
            <v>181.62870541568</v>
          </cell>
          <cell r="AR81">
            <v>181.62870541568</v>
          </cell>
          <cell r="AS81">
            <v>181.62870541568</v>
          </cell>
          <cell r="AT81">
            <v>181.62870541568</v>
          </cell>
          <cell r="AU81">
            <v>181.62870541568</v>
          </cell>
          <cell r="AV81">
            <v>181.62870541568</v>
          </cell>
          <cell r="AW81">
            <v>181.62870541568</v>
          </cell>
          <cell r="AX81">
            <v>181.62870541568</v>
          </cell>
          <cell r="AY81">
            <v>181.62870541568</v>
          </cell>
          <cell r="AZ81">
            <v>181.62870541568</v>
          </cell>
          <cell r="BA81">
            <v>181.62870541568</v>
          </cell>
          <cell r="BB81">
            <v>181.62870541568</v>
          </cell>
          <cell r="BC81">
            <v>181.62870541568</v>
          </cell>
          <cell r="BD81">
            <v>181.62870541568</v>
          </cell>
          <cell r="BE81">
            <v>181.62870541568</v>
          </cell>
          <cell r="BF81">
            <v>181.62870541568</v>
          </cell>
          <cell r="BG81">
            <v>181.62870541568</v>
          </cell>
          <cell r="BH81">
            <v>181.62870541568</v>
          </cell>
          <cell r="BI81">
            <v>181.62870541568</v>
          </cell>
          <cell r="BJ81">
            <v>181.62870541568</v>
          </cell>
          <cell r="BK81">
            <v>181.62870541568</v>
          </cell>
          <cell r="BL81">
            <v>181.62870541568</v>
          </cell>
          <cell r="BM81">
            <v>181.62870541568</v>
          </cell>
          <cell r="BN81">
            <v>181.62870541568</v>
          </cell>
          <cell r="BO81">
            <v>181.62870541568</v>
          </cell>
          <cell r="BP81">
            <v>181.62870541568</v>
          </cell>
          <cell r="BQ81">
            <v>181.62870541568</v>
          </cell>
          <cell r="BR81">
            <v>181.62870541568</v>
          </cell>
          <cell r="BS81">
            <v>181.62870541568</v>
          </cell>
          <cell r="BT81">
            <v>181.62870541568</v>
          </cell>
          <cell r="BU81">
            <v>181.62870541568</v>
          </cell>
          <cell r="BV81">
            <v>181.62870541568</v>
          </cell>
          <cell r="BW81">
            <v>181.62870541568</v>
          </cell>
          <cell r="BX81">
            <v>181.62870541568</v>
          </cell>
          <cell r="BY81">
            <v>181.62870541568</v>
          </cell>
          <cell r="BZ81">
            <v>181.62870541568</v>
          </cell>
          <cell r="CA81">
            <v>181.62870541568</v>
          </cell>
          <cell r="CB81">
            <v>181.62870541568</v>
          </cell>
          <cell r="CC81">
            <v>181.62870541568</v>
          </cell>
          <cell r="CD81">
            <v>181.62870541568</v>
          </cell>
          <cell r="CE81">
            <v>181.62870541568</v>
          </cell>
          <cell r="CF81">
            <v>181.62870541568</v>
          </cell>
          <cell r="CG81">
            <v>181.62870541568</v>
          </cell>
          <cell r="CH81">
            <v>181.62870541568</v>
          </cell>
          <cell r="CI81">
            <v>181.62870541568</v>
          </cell>
          <cell r="CJ81">
            <v>181.62870541568</v>
          </cell>
          <cell r="CK81">
            <v>181.62870541568</v>
          </cell>
          <cell r="CL81">
            <v>181.62870541568</v>
          </cell>
          <cell r="CM81">
            <v>181.62870541568</v>
          </cell>
          <cell r="CN81">
            <v>181.62870541568</v>
          </cell>
          <cell r="CO81">
            <v>181.62870541568</v>
          </cell>
          <cell r="CP81">
            <v>181.62870541568</v>
          </cell>
          <cell r="CQ81">
            <v>181.62870541568</v>
          </cell>
          <cell r="CR81">
            <v>181.62870541568</v>
          </cell>
          <cell r="CS81">
            <v>181.62870541568</v>
          </cell>
          <cell r="CT81">
            <v>181.62870541568</v>
          </cell>
          <cell r="CU81">
            <v>181.62870541568</v>
          </cell>
          <cell r="CV81">
            <v>181.62870541568</v>
          </cell>
          <cell r="CW81">
            <v>181.62870541568</v>
          </cell>
          <cell r="CX81">
            <v>181.62870541568</v>
          </cell>
          <cell r="CY81">
            <v>181.62870541568</v>
          </cell>
          <cell r="DA81" t="str">
            <v>LBC2</v>
          </cell>
          <cell r="DB81">
            <v>181.62870541568</v>
          </cell>
          <cell r="DC81">
            <v>363.25741083136</v>
          </cell>
          <cell r="DD81">
            <v>544.88611624704004</v>
          </cell>
          <cell r="DE81">
            <v>726.51482166272001</v>
          </cell>
          <cell r="DF81">
            <v>908.14352707839998</v>
          </cell>
          <cell r="DG81">
            <v>1089.7722324940801</v>
          </cell>
          <cell r="DH81">
            <v>1271.4009379097602</v>
          </cell>
          <cell r="DI81">
            <v>1453.0296433254402</v>
          </cell>
          <cell r="DJ81">
            <v>1634.6583487411203</v>
          </cell>
          <cell r="DK81">
            <v>1816.2870541568004</v>
          </cell>
          <cell r="DL81">
            <v>1997.9157595724805</v>
          </cell>
          <cell r="DM81">
            <v>2179.5444649881606</v>
          </cell>
          <cell r="DN81">
            <v>2361.1731704038407</v>
          </cell>
          <cell r="DO81">
            <v>2542.8018758195208</v>
          </cell>
          <cell r="DP81">
            <v>2724.4305812352009</v>
          </cell>
          <cell r="DQ81">
            <v>2906.0592866508809</v>
          </cell>
          <cell r="DR81">
            <v>3087.687992066561</v>
          </cell>
          <cell r="DS81">
            <v>3269.3166974822411</v>
          </cell>
          <cell r="DT81">
            <v>3450.9454028979212</v>
          </cell>
          <cell r="DU81">
            <v>3632.5741083136013</v>
          </cell>
          <cell r="DV81">
            <v>3814.2028137292814</v>
          </cell>
          <cell r="DW81">
            <v>3995.8315191449615</v>
          </cell>
          <cell r="DX81">
            <v>4177.4602245606411</v>
          </cell>
          <cell r="DY81">
            <v>4359.0889299763212</v>
          </cell>
          <cell r="DZ81">
            <v>4540.7176353920013</v>
          </cell>
          <cell r="EA81">
            <v>4722.3463408076814</v>
          </cell>
          <cell r="EB81">
            <v>4903.9750462233615</v>
          </cell>
          <cell r="EC81">
            <v>5085.6037516390415</v>
          </cell>
          <cell r="ED81">
            <v>5267.2324570547216</v>
          </cell>
          <cell r="EE81">
            <v>5448.8611624704017</v>
          </cell>
          <cell r="EF81">
            <v>5630.4898678860818</v>
          </cell>
          <cell r="EG81">
            <v>5812.1185733017619</v>
          </cell>
          <cell r="EH81">
            <v>5993.747278717442</v>
          </cell>
          <cell r="EI81">
            <v>6175.3759841331221</v>
          </cell>
          <cell r="EJ81">
            <v>6357.0046895488022</v>
          </cell>
          <cell r="EK81">
            <v>6538.6333949644822</v>
          </cell>
          <cell r="EL81">
            <v>6720.2621003801623</v>
          </cell>
          <cell r="EM81">
            <v>6901.8908057958424</v>
          </cell>
          <cell r="EN81">
            <v>7083.5195112115225</v>
          </cell>
          <cell r="EO81">
            <v>7265.1482166272026</v>
          </cell>
          <cell r="EP81">
            <v>7446.7769220428827</v>
          </cell>
          <cell r="EQ81">
            <v>7628.4056274585628</v>
          </cell>
          <cell r="ER81">
            <v>7810.0343328742429</v>
          </cell>
          <cell r="ES81">
            <v>7991.663038289923</v>
          </cell>
          <cell r="ET81">
            <v>8173.291743705603</v>
          </cell>
          <cell r="EU81">
            <v>8354.9204491212822</v>
          </cell>
          <cell r="EV81">
            <v>8536.5491545369623</v>
          </cell>
          <cell r="EW81">
            <v>8718.1778599526424</v>
          </cell>
          <cell r="EX81">
            <v>8899.8065653683225</v>
          </cell>
          <cell r="EY81">
            <v>9081.4352707840026</v>
          </cell>
          <cell r="EZ81">
            <v>9263.0639761996827</v>
          </cell>
          <cell r="FA81">
            <v>9444.6926816153627</v>
          </cell>
          <cell r="FB81">
            <v>9626.3213870310428</v>
          </cell>
          <cell r="FC81">
            <v>9807.9500924467229</v>
          </cell>
          <cell r="FD81">
            <v>9989.578797862403</v>
          </cell>
          <cell r="FE81">
            <v>10171.207503278083</v>
          </cell>
          <cell r="FF81">
            <v>10352.836208693763</v>
          </cell>
          <cell r="FG81">
            <v>10534.464914109443</v>
          </cell>
          <cell r="FH81">
            <v>10716.093619525123</v>
          </cell>
          <cell r="FI81">
            <v>10897.722324940803</v>
          </cell>
          <cell r="FJ81">
            <v>11079.351030356484</v>
          </cell>
          <cell r="FK81">
            <v>11260.979735772164</v>
          </cell>
          <cell r="FL81">
            <v>11442.608441187844</v>
          </cell>
          <cell r="FM81">
            <v>11624.237146603524</v>
          </cell>
          <cell r="FN81">
            <v>11805.865852019204</v>
          </cell>
          <cell r="FO81">
            <v>11987.494557434884</v>
          </cell>
          <cell r="FP81">
            <v>12169.123262850564</v>
          </cell>
          <cell r="FQ81">
            <v>12350.751968266244</v>
          </cell>
          <cell r="FR81">
            <v>12532.380673681924</v>
          </cell>
          <cell r="FS81">
            <v>12714.009379097604</v>
          </cell>
          <cell r="FT81">
            <v>12895.638084513284</v>
          </cell>
          <cell r="FU81">
            <v>13077.266789928964</v>
          </cell>
          <cell r="FV81">
            <v>13258.895495344645</v>
          </cell>
          <cell r="FW81">
            <v>13440.524200760325</v>
          </cell>
          <cell r="FX81">
            <v>13622.152906176005</v>
          </cell>
          <cell r="FY81">
            <v>13803.781611591685</v>
          </cell>
          <cell r="FZ81">
            <v>13985.410317007365</v>
          </cell>
          <cell r="GA81">
            <v>14167.039022423045</v>
          </cell>
          <cell r="GB81">
            <v>14348.667727838725</v>
          </cell>
          <cell r="GC81">
            <v>14530.296433254405</v>
          </cell>
          <cell r="GD81">
            <v>14711.925138670085</v>
          </cell>
          <cell r="GE81">
            <v>14893.553844085765</v>
          </cell>
          <cell r="GF81">
            <v>15075.182549501445</v>
          </cell>
          <cell r="GG81">
            <v>15256.811254917126</v>
          </cell>
          <cell r="GH81">
            <v>15438.439960332806</v>
          </cell>
          <cell r="GI81">
            <v>15620.068665748486</v>
          </cell>
          <cell r="GJ81">
            <v>15801.697371164166</v>
          </cell>
          <cell r="GK81">
            <v>15983.326076579846</v>
          </cell>
          <cell r="GL81">
            <v>16164.954781995526</v>
          </cell>
          <cell r="GM81">
            <v>16346.583487411206</v>
          </cell>
          <cell r="GN81">
            <v>16528.212192826886</v>
          </cell>
          <cell r="GO81">
            <v>16709.840898242564</v>
          </cell>
          <cell r="GP81">
            <v>16891.469603658243</v>
          </cell>
          <cell r="GQ81">
            <v>17073.098309073921</v>
          </cell>
          <cell r="GR81">
            <v>17254.727014489599</v>
          </cell>
          <cell r="GS81">
            <v>17436.355719905278</v>
          </cell>
          <cell r="GT81">
            <v>17617.984425320956</v>
          </cell>
          <cell r="GU81">
            <v>17799.613130736634</v>
          </cell>
          <cell r="GV81">
            <v>17981.241836152312</v>
          </cell>
          <cell r="GW81">
            <v>18162.870541567991</v>
          </cell>
        </row>
        <row r="82">
          <cell r="B82" t="str">
            <v>LBC1</v>
          </cell>
          <cell r="C82">
            <v>1.43</v>
          </cell>
          <cell r="D82">
            <v>151.00526089791998</v>
          </cell>
          <cell r="E82">
            <v>151.00526089791998</v>
          </cell>
          <cell r="F82">
            <v>151.00526089791998</v>
          </cell>
          <cell r="G82">
            <v>151.00526089791998</v>
          </cell>
          <cell r="H82">
            <v>151.00526089791998</v>
          </cell>
          <cell r="I82">
            <v>151.00526089791998</v>
          </cell>
          <cell r="J82">
            <v>151.00526089791998</v>
          </cell>
          <cell r="K82">
            <v>151.00526089791998</v>
          </cell>
          <cell r="L82">
            <v>151.00526089791998</v>
          </cell>
          <cell r="M82">
            <v>151.00526089791998</v>
          </cell>
          <cell r="N82">
            <v>151.00526089791998</v>
          </cell>
          <cell r="O82">
            <v>151.00526089791998</v>
          </cell>
          <cell r="P82">
            <v>151.00526089791998</v>
          </cell>
          <cell r="Q82">
            <v>151.00526089791998</v>
          </cell>
          <cell r="R82">
            <v>151.00526089791998</v>
          </cell>
          <cell r="S82">
            <v>151.00526089791998</v>
          </cell>
          <cell r="T82">
            <v>151.00526089791998</v>
          </cell>
          <cell r="U82">
            <v>151.00526089791998</v>
          </cell>
          <cell r="V82">
            <v>151.00526089791998</v>
          </cell>
          <cell r="W82">
            <v>151.00526089791998</v>
          </cell>
          <cell r="X82">
            <v>151.00526089791998</v>
          </cell>
          <cell r="Y82">
            <v>151.00526089791998</v>
          </cell>
          <cell r="Z82">
            <v>151.00526089791998</v>
          </cell>
          <cell r="AA82">
            <v>151.00526089791998</v>
          </cell>
          <cell r="AB82">
            <v>151.00526089791998</v>
          </cell>
          <cell r="AC82">
            <v>151.00526089791998</v>
          </cell>
          <cell r="AD82">
            <v>151.00526089791998</v>
          </cell>
          <cell r="AE82">
            <v>151.00526089791998</v>
          </cell>
          <cell r="AF82">
            <v>151.00526089791998</v>
          </cell>
          <cell r="AG82">
            <v>151.00526089791998</v>
          </cell>
          <cell r="AH82">
            <v>151.00526089791998</v>
          </cell>
          <cell r="AI82">
            <v>151.00526089791998</v>
          </cell>
          <cell r="AJ82">
            <v>151.00526089791998</v>
          </cell>
          <cell r="AK82">
            <v>151.00526089791998</v>
          </cell>
          <cell r="AL82">
            <v>151.00526089791998</v>
          </cell>
          <cell r="AM82">
            <v>151.00526089791998</v>
          </cell>
          <cell r="AN82">
            <v>151.00526089791998</v>
          </cell>
          <cell r="AO82">
            <v>151.00526089791998</v>
          </cell>
          <cell r="AP82">
            <v>151.00526089791998</v>
          </cell>
          <cell r="AQ82">
            <v>151.00526089791998</v>
          </cell>
          <cell r="AR82">
            <v>151.00526089791998</v>
          </cell>
          <cell r="AS82">
            <v>151.00526089791998</v>
          </cell>
          <cell r="AT82">
            <v>151.00526089791998</v>
          </cell>
          <cell r="AU82">
            <v>151.00526089791998</v>
          </cell>
          <cell r="AV82">
            <v>151.00526089791998</v>
          </cell>
          <cell r="AW82">
            <v>151.00526089791998</v>
          </cell>
          <cell r="AX82">
            <v>151.00526089791998</v>
          </cell>
          <cell r="AY82">
            <v>151.00526089791998</v>
          </cell>
          <cell r="AZ82">
            <v>151.00526089791998</v>
          </cell>
          <cell r="BA82">
            <v>151.00526089791998</v>
          </cell>
          <cell r="BB82">
            <v>151.00526089791998</v>
          </cell>
          <cell r="BC82">
            <v>151.00526089791998</v>
          </cell>
          <cell r="BD82">
            <v>151.00526089791998</v>
          </cell>
          <cell r="BE82">
            <v>151.00526089791998</v>
          </cell>
          <cell r="BF82">
            <v>151.00526089791998</v>
          </cell>
          <cell r="BG82">
            <v>151.00526089791998</v>
          </cell>
          <cell r="BH82">
            <v>151.00526089791998</v>
          </cell>
          <cell r="BI82">
            <v>151.00526089791998</v>
          </cell>
          <cell r="BJ82">
            <v>151.00526089791998</v>
          </cell>
          <cell r="BK82">
            <v>151.00526089791998</v>
          </cell>
          <cell r="BL82">
            <v>151.00526089791998</v>
          </cell>
          <cell r="BM82">
            <v>151.00526089791998</v>
          </cell>
          <cell r="BN82">
            <v>151.00526089791998</v>
          </cell>
          <cell r="BO82">
            <v>151.00526089791998</v>
          </cell>
          <cell r="BP82">
            <v>151.00526089791998</v>
          </cell>
          <cell r="BQ82">
            <v>151.00526089791998</v>
          </cell>
          <cell r="BR82">
            <v>151.00526089791998</v>
          </cell>
          <cell r="BS82">
            <v>151.00526089791998</v>
          </cell>
          <cell r="BT82">
            <v>151.00526089791998</v>
          </cell>
          <cell r="BU82">
            <v>151.00526089791998</v>
          </cell>
          <cell r="BV82">
            <v>151.00526089791998</v>
          </cell>
          <cell r="BW82">
            <v>151.00526089791998</v>
          </cell>
          <cell r="BX82">
            <v>151.00526089791998</v>
          </cell>
          <cell r="BY82">
            <v>151.00526089791998</v>
          </cell>
          <cell r="BZ82">
            <v>151.00526089791998</v>
          </cell>
          <cell r="CA82">
            <v>151.00526089791998</v>
          </cell>
          <cell r="CB82">
            <v>151.00526089791998</v>
          </cell>
          <cell r="CC82">
            <v>151.00526089791998</v>
          </cell>
          <cell r="CD82">
            <v>151.00526089791998</v>
          </cell>
          <cell r="CE82">
            <v>151.00526089791998</v>
          </cell>
          <cell r="CF82">
            <v>151.00526089791998</v>
          </cell>
          <cell r="CG82">
            <v>151.00526089791998</v>
          </cell>
          <cell r="CH82">
            <v>151.00526089791998</v>
          </cell>
          <cell r="CI82">
            <v>151.00526089791998</v>
          </cell>
          <cell r="CJ82">
            <v>151.00526089791998</v>
          </cell>
          <cell r="CK82">
            <v>151.00526089791998</v>
          </cell>
          <cell r="CL82">
            <v>151.00526089791998</v>
          </cell>
          <cell r="CM82">
            <v>151.00526089791998</v>
          </cell>
          <cell r="CN82">
            <v>151.00526089791998</v>
          </cell>
          <cell r="CO82">
            <v>151.00526089791998</v>
          </cell>
          <cell r="CP82">
            <v>151.00526089791998</v>
          </cell>
          <cell r="CQ82">
            <v>151.00526089791998</v>
          </cell>
          <cell r="CR82">
            <v>151.00526089791998</v>
          </cell>
          <cell r="CS82">
            <v>151.00526089791998</v>
          </cell>
          <cell r="CT82">
            <v>151.00526089791998</v>
          </cell>
          <cell r="CU82">
            <v>151.00526089791998</v>
          </cell>
          <cell r="CV82">
            <v>151.00526089791998</v>
          </cell>
          <cell r="CW82">
            <v>151.00526089791998</v>
          </cell>
          <cell r="CX82">
            <v>151.00526089791998</v>
          </cell>
          <cell r="CY82">
            <v>151.00526089791998</v>
          </cell>
          <cell r="DA82" t="str">
            <v>LBC1</v>
          </cell>
          <cell r="DB82">
            <v>151.00526089791998</v>
          </cell>
          <cell r="DC82">
            <v>302.01052179583996</v>
          </cell>
          <cell r="DD82">
            <v>453.01578269375995</v>
          </cell>
          <cell r="DE82">
            <v>604.02104359167993</v>
          </cell>
          <cell r="DF82">
            <v>755.02630448959985</v>
          </cell>
          <cell r="DG82">
            <v>906.03156538751978</v>
          </cell>
          <cell r="DH82">
            <v>1057.0368262854397</v>
          </cell>
          <cell r="DI82">
            <v>1208.0420871833596</v>
          </cell>
          <cell r="DJ82">
            <v>1359.0473480812796</v>
          </cell>
          <cell r="DK82">
            <v>1510.0526089791995</v>
          </cell>
          <cell r="DL82">
            <v>1661.0578698771194</v>
          </cell>
          <cell r="DM82">
            <v>1812.0631307750393</v>
          </cell>
          <cell r="DN82">
            <v>1963.0683916729593</v>
          </cell>
          <cell r="DO82">
            <v>2114.0736525708794</v>
          </cell>
          <cell r="DP82">
            <v>2265.0789134687993</v>
          </cell>
          <cell r="DQ82">
            <v>2416.0841743667193</v>
          </cell>
          <cell r="DR82">
            <v>2567.0894352646392</v>
          </cell>
          <cell r="DS82">
            <v>2718.0946961625591</v>
          </cell>
          <cell r="DT82">
            <v>2869.099957060479</v>
          </cell>
          <cell r="DU82">
            <v>3020.105217958399</v>
          </cell>
          <cell r="DV82">
            <v>3171.1104788563189</v>
          </cell>
          <cell r="DW82">
            <v>3322.1157397542388</v>
          </cell>
          <cell r="DX82">
            <v>3473.1210006521587</v>
          </cell>
          <cell r="DY82">
            <v>3624.1262615500787</v>
          </cell>
          <cell r="DZ82">
            <v>3775.1315224479986</v>
          </cell>
          <cell r="EA82">
            <v>3926.1367833459185</v>
          </cell>
          <cell r="EB82">
            <v>4077.1420442438384</v>
          </cell>
          <cell r="EC82">
            <v>4228.1473051417588</v>
          </cell>
          <cell r="ED82">
            <v>4379.1525660396792</v>
          </cell>
          <cell r="EE82">
            <v>4530.1578269375996</v>
          </cell>
          <cell r="EF82">
            <v>4681.1630878355199</v>
          </cell>
          <cell r="EG82">
            <v>4832.1683487334403</v>
          </cell>
          <cell r="EH82">
            <v>4983.1736096313607</v>
          </cell>
          <cell r="EI82">
            <v>5134.1788705292811</v>
          </cell>
          <cell r="EJ82">
            <v>5285.1841314272015</v>
          </cell>
          <cell r="EK82">
            <v>5436.1893923251218</v>
          </cell>
          <cell r="EL82">
            <v>5587.1946532230422</v>
          </cell>
          <cell r="EM82">
            <v>5738.1999141209626</v>
          </cell>
          <cell r="EN82">
            <v>5889.205175018883</v>
          </cell>
          <cell r="EO82">
            <v>6040.2104359168034</v>
          </cell>
          <cell r="EP82">
            <v>6191.2156968147237</v>
          </cell>
          <cell r="EQ82">
            <v>6342.2209577126441</v>
          </cell>
          <cell r="ER82">
            <v>6493.2262186105645</v>
          </cell>
          <cell r="ES82">
            <v>6644.2314795084849</v>
          </cell>
          <cell r="ET82">
            <v>6795.2367404064053</v>
          </cell>
          <cell r="EU82">
            <v>6946.2420013043256</v>
          </cell>
          <cell r="EV82">
            <v>7097.247262202246</v>
          </cell>
          <cell r="EW82">
            <v>7248.2525231001664</v>
          </cell>
          <cell r="EX82">
            <v>7399.2577839980868</v>
          </cell>
          <cell r="EY82">
            <v>7550.2630448960072</v>
          </cell>
          <cell r="EZ82">
            <v>7701.2683057939275</v>
          </cell>
          <cell r="FA82">
            <v>7852.2735666918479</v>
          </cell>
          <cell r="FB82">
            <v>8003.2788275897683</v>
          </cell>
          <cell r="FC82">
            <v>8154.2840884876887</v>
          </cell>
          <cell r="FD82">
            <v>8305.2893493856081</v>
          </cell>
          <cell r="FE82">
            <v>8456.2946102835285</v>
          </cell>
          <cell r="FF82">
            <v>8607.2998711814489</v>
          </cell>
          <cell r="FG82">
            <v>8758.3051320793693</v>
          </cell>
          <cell r="FH82">
            <v>8909.3103929772897</v>
          </cell>
          <cell r="FI82">
            <v>9060.31565387521</v>
          </cell>
          <cell r="FJ82">
            <v>9211.3209147731304</v>
          </cell>
          <cell r="FK82">
            <v>9362.3261756710508</v>
          </cell>
          <cell r="FL82">
            <v>9513.3314365689712</v>
          </cell>
          <cell r="FM82">
            <v>9664.3366974668916</v>
          </cell>
          <cell r="FN82">
            <v>9815.3419583648119</v>
          </cell>
          <cell r="FO82">
            <v>9966.3472192627323</v>
          </cell>
          <cell r="FP82">
            <v>10117.352480160653</v>
          </cell>
          <cell r="FQ82">
            <v>10268.357741058573</v>
          </cell>
          <cell r="FR82">
            <v>10419.363001956493</v>
          </cell>
          <cell r="FS82">
            <v>10570.368262854414</v>
          </cell>
          <cell r="FT82">
            <v>10721.373523752334</v>
          </cell>
          <cell r="FU82">
            <v>10872.378784650255</v>
          </cell>
          <cell r="FV82">
            <v>11023.384045548175</v>
          </cell>
          <cell r="FW82">
            <v>11174.389306446095</v>
          </cell>
          <cell r="FX82">
            <v>11325.394567344016</v>
          </cell>
          <cell r="FY82">
            <v>11476.399828241936</v>
          </cell>
          <cell r="FZ82">
            <v>11627.405089139856</v>
          </cell>
          <cell r="GA82">
            <v>11778.410350037777</v>
          </cell>
          <cell r="GB82">
            <v>11929.415610935697</v>
          </cell>
          <cell r="GC82">
            <v>12080.420871833618</v>
          </cell>
          <cell r="GD82">
            <v>12231.426132731538</v>
          </cell>
          <cell r="GE82">
            <v>12382.431393629458</v>
          </cell>
          <cell r="GF82">
            <v>12533.436654527379</v>
          </cell>
          <cell r="GG82">
            <v>12684.441915425299</v>
          </cell>
          <cell r="GH82">
            <v>12835.44717632322</v>
          </cell>
          <cell r="GI82">
            <v>12986.45243722114</v>
          </cell>
          <cell r="GJ82">
            <v>13137.45769811906</v>
          </cell>
          <cell r="GK82">
            <v>13288.462959016981</v>
          </cell>
          <cell r="GL82">
            <v>13439.468219914901</v>
          </cell>
          <cell r="GM82">
            <v>13590.473480812821</v>
          </cell>
          <cell r="GN82">
            <v>13741.478741710742</v>
          </cell>
          <cell r="GO82">
            <v>13892.484002608662</v>
          </cell>
          <cell r="GP82">
            <v>14043.489263506583</v>
          </cell>
          <cell r="GQ82">
            <v>14194.494524404503</v>
          </cell>
          <cell r="GR82">
            <v>14345.499785302423</v>
          </cell>
          <cell r="GS82">
            <v>14496.505046200344</v>
          </cell>
          <cell r="GT82">
            <v>14647.510307098264</v>
          </cell>
          <cell r="GU82">
            <v>14798.515567996184</v>
          </cell>
          <cell r="GV82">
            <v>14949.520828894105</v>
          </cell>
          <cell r="GW82">
            <v>15100.526089792025</v>
          </cell>
        </row>
        <row r="83">
          <cell r="B83" t="str">
            <v>CDE2</v>
          </cell>
          <cell r="C83">
            <v>1.87</v>
          </cell>
          <cell r="D83">
            <v>197.46841809728002</v>
          </cell>
          <cell r="E83">
            <v>197.46841809728002</v>
          </cell>
          <cell r="F83">
            <v>197.46841809728002</v>
          </cell>
          <cell r="G83">
            <v>197.46841809728002</v>
          </cell>
          <cell r="H83">
            <v>197.46841809728002</v>
          </cell>
          <cell r="I83">
            <v>197.46841809728002</v>
          </cell>
          <cell r="J83">
            <v>197.46841809728002</v>
          </cell>
          <cell r="K83">
            <v>197.46841809728002</v>
          </cell>
          <cell r="L83">
            <v>197.46841809728002</v>
          </cell>
          <cell r="M83">
            <v>197.46841809728002</v>
          </cell>
          <cell r="N83">
            <v>197.46841809728002</v>
          </cell>
          <cell r="O83">
            <v>197.46841809728002</v>
          </cell>
          <cell r="P83">
            <v>197.46841809728002</v>
          </cell>
          <cell r="Q83">
            <v>197.46841809728002</v>
          </cell>
          <cell r="R83">
            <v>197.46841809728002</v>
          </cell>
          <cell r="S83">
            <v>197.46841809728002</v>
          </cell>
          <cell r="T83">
            <v>197.46841809728002</v>
          </cell>
          <cell r="U83">
            <v>197.46841809728002</v>
          </cell>
          <cell r="V83">
            <v>197.46841809728002</v>
          </cell>
          <cell r="W83">
            <v>197.46841809728002</v>
          </cell>
          <cell r="X83">
            <v>197.46841809728002</v>
          </cell>
          <cell r="Y83">
            <v>197.46841809728002</v>
          </cell>
          <cell r="Z83">
            <v>197.46841809728002</v>
          </cell>
          <cell r="AA83">
            <v>197.46841809728002</v>
          </cell>
          <cell r="AB83">
            <v>197.46841809728002</v>
          </cell>
          <cell r="AC83">
            <v>197.46841809728002</v>
          </cell>
          <cell r="AD83">
            <v>197.46841809728002</v>
          </cell>
          <cell r="AE83">
            <v>197.46841809728002</v>
          </cell>
          <cell r="AF83">
            <v>197.46841809728002</v>
          </cell>
          <cell r="AG83">
            <v>197.46841809728002</v>
          </cell>
          <cell r="AH83">
            <v>197.46841809728002</v>
          </cell>
          <cell r="AI83">
            <v>197.46841809728002</v>
          </cell>
          <cell r="AJ83">
            <v>197.46841809728002</v>
          </cell>
          <cell r="AK83">
            <v>197.46841809728002</v>
          </cell>
          <cell r="AL83">
            <v>197.46841809728002</v>
          </cell>
          <cell r="AM83">
            <v>197.46841809728002</v>
          </cell>
          <cell r="AN83">
            <v>197.46841809728002</v>
          </cell>
          <cell r="AO83">
            <v>197.46841809728002</v>
          </cell>
          <cell r="AP83">
            <v>197.46841809728002</v>
          </cell>
          <cell r="AQ83">
            <v>197.46841809728002</v>
          </cell>
          <cell r="AR83">
            <v>197.46841809728002</v>
          </cell>
          <cell r="AS83">
            <v>197.46841809728002</v>
          </cell>
          <cell r="AT83">
            <v>197.46841809728002</v>
          </cell>
          <cell r="AU83">
            <v>197.46841809728002</v>
          </cell>
          <cell r="AV83">
            <v>197.46841809728002</v>
          </cell>
          <cell r="AW83">
            <v>197.46841809728002</v>
          </cell>
          <cell r="AX83">
            <v>197.46841809728002</v>
          </cell>
          <cell r="AY83">
            <v>197.46841809728002</v>
          </cell>
          <cell r="AZ83">
            <v>197.46841809728002</v>
          </cell>
          <cell r="BA83">
            <v>197.46841809728002</v>
          </cell>
          <cell r="BB83">
            <v>197.46841809728002</v>
          </cell>
          <cell r="BC83">
            <v>197.46841809728002</v>
          </cell>
          <cell r="BD83">
            <v>197.46841809728002</v>
          </cell>
          <cell r="BE83">
            <v>197.46841809728002</v>
          </cell>
          <cell r="BF83">
            <v>197.46841809728002</v>
          </cell>
          <cell r="BG83">
            <v>197.46841809728002</v>
          </cell>
          <cell r="BH83">
            <v>197.46841809728002</v>
          </cell>
          <cell r="BI83">
            <v>197.46841809728002</v>
          </cell>
          <cell r="BJ83">
            <v>197.46841809728002</v>
          </cell>
          <cell r="BK83">
            <v>197.46841809728002</v>
          </cell>
          <cell r="BL83">
            <v>197.46841809728002</v>
          </cell>
          <cell r="BM83">
            <v>197.46841809728002</v>
          </cell>
          <cell r="BN83">
            <v>197.46841809728002</v>
          </cell>
          <cell r="BO83">
            <v>197.46841809728002</v>
          </cell>
          <cell r="BP83">
            <v>197.46841809728002</v>
          </cell>
          <cell r="BQ83">
            <v>197.46841809728002</v>
          </cell>
          <cell r="BR83">
            <v>197.46841809728002</v>
          </cell>
          <cell r="BS83">
            <v>197.46841809728002</v>
          </cell>
          <cell r="BT83">
            <v>197.46841809728002</v>
          </cell>
          <cell r="BU83">
            <v>197.46841809728002</v>
          </cell>
          <cell r="BV83">
            <v>197.46841809728002</v>
          </cell>
          <cell r="BW83">
            <v>197.46841809728002</v>
          </cell>
          <cell r="BX83">
            <v>197.46841809728002</v>
          </cell>
          <cell r="BY83">
            <v>197.46841809728002</v>
          </cell>
          <cell r="BZ83">
            <v>197.46841809728002</v>
          </cell>
          <cell r="CA83">
            <v>197.46841809728002</v>
          </cell>
          <cell r="CB83">
            <v>197.46841809728002</v>
          </cell>
          <cell r="CC83">
            <v>197.46841809728002</v>
          </cell>
          <cell r="CD83">
            <v>197.46841809728002</v>
          </cell>
          <cell r="CE83">
            <v>197.46841809728002</v>
          </cell>
          <cell r="CF83">
            <v>197.46841809728002</v>
          </cell>
          <cell r="CG83">
            <v>197.46841809728002</v>
          </cell>
          <cell r="CH83">
            <v>197.46841809728002</v>
          </cell>
          <cell r="CI83">
            <v>197.46841809728002</v>
          </cell>
          <cell r="CJ83">
            <v>197.46841809728002</v>
          </cell>
          <cell r="CK83">
            <v>197.46841809728002</v>
          </cell>
          <cell r="CL83">
            <v>197.46841809728002</v>
          </cell>
          <cell r="CM83">
            <v>197.46841809728002</v>
          </cell>
          <cell r="CN83">
            <v>197.46841809728002</v>
          </cell>
          <cell r="CO83">
            <v>197.46841809728002</v>
          </cell>
          <cell r="CP83">
            <v>197.46841809728002</v>
          </cell>
          <cell r="CQ83">
            <v>197.46841809728002</v>
          </cell>
          <cell r="CR83">
            <v>197.46841809728002</v>
          </cell>
          <cell r="CS83">
            <v>197.46841809728002</v>
          </cell>
          <cell r="CT83">
            <v>197.46841809728002</v>
          </cell>
          <cell r="CU83">
            <v>197.46841809728002</v>
          </cell>
          <cell r="CV83">
            <v>197.46841809728002</v>
          </cell>
          <cell r="CW83">
            <v>197.46841809728002</v>
          </cell>
          <cell r="CX83">
            <v>197.46841809728002</v>
          </cell>
          <cell r="CY83">
            <v>197.46841809728002</v>
          </cell>
          <cell r="DA83" t="str">
            <v>CDE2</v>
          </cell>
          <cell r="DB83">
            <v>197.46841809728002</v>
          </cell>
          <cell r="DC83">
            <v>394.93683619456004</v>
          </cell>
          <cell r="DD83">
            <v>592.40525429184004</v>
          </cell>
          <cell r="DE83">
            <v>789.87367238912009</v>
          </cell>
          <cell r="DF83">
            <v>987.34209048640014</v>
          </cell>
          <cell r="DG83">
            <v>1184.8105085836801</v>
          </cell>
          <cell r="DH83">
            <v>1382.27892668096</v>
          </cell>
          <cell r="DI83">
            <v>1579.7473447782399</v>
          </cell>
          <cell r="DJ83">
            <v>1777.2157628755199</v>
          </cell>
          <cell r="DK83">
            <v>1974.6841809727998</v>
          </cell>
          <cell r="DL83">
            <v>2172.1525990700798</v>
          </cell>
          <cell r="DM83">
            <v>2369.6210171673597</v>
          </cell>
          <cell r="DN83">
            <v>2567.0894352646396</v>
          </cell>
          <cell r="DO83">
            <v>2764.5578533619196</v>
          </cell>
          <cell r="DP83">
            <v>2962.0262714591995</v>
          </cell>
          <cell r="DQ83">
            <v>3159.4946895564794</v>
          </cell>
          <cell r="DR83">
            <v>3356.9631076537594</v>
          </cell>
          <cell r="DS83">
            <v>3554.4315257510393</v>
          </cell>
          <cell r="DT83">
            <v>3751.8999438483193</v>
          </cell>
          <cell r="DU83">
            <v>3949.3683619455992</v>
          </cell>
          <cell r="DV83">
            <v>4146.8367800428796</v>
          </cell>
          <cell r="DW83">
            <v>4344.3051981401595</v>
          </cell>
          <cell r="DX83">
            <v>4541.7736162374395</v>
          </cell>
          <cell r="DY83">
            <v>4739.2420343347194</v>
          </cell>
          <cell r="DZ83">
            <v>4936.7104524319993</v>
          </cell>
          <cell r="EA83">
            <v>5134.1788705292793</v>
          </cell>
          <cell r="EB83">
            <v>5331.6472886265592</v>
          </cell>
          <cell r="EC83">
            <v>5529.1157067238391</v>
          </cell>
          <cell r="ED83">
            <v>5726.5841248211191</v>
          </cell>
          <cell r="EE83">
            <v>5924.052542918399</v>
          </cell>
          <cell r="EF83">
            <v>6121.5209610156789</v>
          </cell>
          <cell r="EG83">
            <v>6318.9893791129589</v>
          </cell>
          <cell r="EH83">
            <v>6516.4577972102388</v>
          </cell>
          <cell r="EI83">
            <v>6713.9262153075188</v>
          </cell>
          <cell r="EJ83">
            <v>6911.3946334047987</v>
          </cell>
          <cell r="EK83">
            <v>7108.8630515020786</v>
          </cell>
          <cell r="EL83">
            <v>7306.3314695993586</v>
          </cell>
          <cell r="EM83">
            <v>7503.7998876966385</v>
          </cell>
          <cell r="EN83">
            <v>7701.2683057939184</v>
          </cell>
          <cell r="EO83">
            <v>7898.7367238911984</v>
          </cell>
          <cell r="EP83">
            <v>8096.2051419884783</v>
          </cell>
          <cell r="EQ83">
            <v>8293.6735600857592</v>
          </cell>
          <cell r="ER83">
            <v>8491.1419781830391</v>
          </cell>
          <cell r="ES83">
            <v>8688.610396280319</v>
          </cell>
          <cell r="ET83">
            <v>8886.078814377599</v>
          </cell>
          <cell r="EU83">
            <v>9083.5472324748789</v>
          </cell>
          <cell r="EV83">
            <v>9281.0156505721588</v>
          </cell>
          <cell r="EW83">
            <v>9478.4840686694388</v>
          </cell>
          <cell r="EX83">
            <v>9675.9524867667187</v>
          </cell>
          <cell r="EY83">
            <v>9873.4209048639987</v>
          </cell>
          <cell r="EZ83">
            <v>10070.889322961279</v>
          </cell>
          <cell r="FA83">
            <v>10268.357741058559</v>
          </cell>
          <cell r="FB83">
            <v>10465.826159155838</v>
          </cell>
          <cell r="FC83">
            <v>10663.294577253118</v>
          </cell>
          <cell r="FD83">
            <v>10860.762995350398</v>
          </cell>
          <cell r="FE83">
            <v>11058.231413447678</v>
          </cell>
          <cell r="FF83">
            <v>11255.699831544958</v>
          </cell>
          <cell r="FG83">
            <v>11453.168249642238</v>
          </cell>
          <cell r="FH83">
            <v>11650.636667739518</v>
          </cell>
          <cell r="FI83">
            <v>11848.105085836798</v>
          </cell>
          <cell r="FJ83">
            <v>12045.573503934078</v>
          </cell>
          <cell r="FK83">
            <v>12243.041922031358</v>
          </cell>
          <cell r="FL83">
            <v>12440.510340128638</v>
          </cell>
          <cell r="FM83">
            <v>12637.978758225918</v>
          </cell>
          <cell r="FN83">
            <v>12835.447176323198</v>
          </cell>
          <cell r="FO83">
            <v>13032.915594420478</v>
          </cell>
          <cell r="FP83">
            <v>13230.384012517758</v>
          </cell>
          <cell r="FQ83">
            <v>13427.852430615038</v>
          </cell>
          <cell r="FR83">
            <v>13625.320848712317</v>
          </cell>
          <cell r="FS83">
            <v>13822.789266809597</v>
          </cell>
          <cell r="FT83">
            <v>14020.257684906877</v>
          </cell>
          <cell r="FU83">
            <v>14217.726103004157</v>
          </cell>
          <cell r="FV83">
            <v>14415.194521101437</v>
          </cell>
          <cell r="FW83">
            <v>14612.662939198717</v>
          </cell>
          <cell r="FX83">
            <v>14810.131357295997</v>
          </cell>
          <cell r="FY83">
            <v>15007.599775393277</v>
          </cell>
          <cell r="FZ83">
            <v>15205.068193490557</v>
          </cell>
          <cell r="GA83">
            <v>15402.536611587837</v>
          </cell>
          <cell r="GB83">
            <v>15600.005029685117</v>
          </cell>
          <cell r="GC83">
            <v>15797.473447782397</v>
          </cell>
          <cell r="GD83">
            <v>15994.941865879677</v>
          </cell>
          <cell r="GE83">
            <v>16192.410283976957</v>
          </cell>
          <cell r="GF83">
            <v>16389.878702074238</v>
          </cell>
          <cell r="GG83">
            <v>16587.347120171518</v>
          </cell>
          <cell r="GH83">
            <v>16784.815538268798</v>
          </cell>
          <cell r="GI83">
            <v>16982.283956366078</v>
          </cell>
          <cell r="GJ83">
            <v>17179.752374463358</v>
          </cell>
          <cell r="GK83">
            <v>17377.220792560638</v>
          </cell>
          <cell r="GL83">
            <v>17574.689210657918</v>
          </cell>
          <cell r="GM83">
            <v>17772.157628755198</v>
          </cell>
          <cell r="GN83">
            <v>17969.626046852478</v>
          </cell>
          <cell r="GO83">
            <v>18167.094464949758</v>
          </cell>
          <cell r="GP83">
            <v>18364.562883047038</v>
          </cell>
          <cell r="GQ83">
            <v>18562.031301144318</v>
          </cell>
          <cell r="GR83">
            <v>18759.499719241598</v>
          </cell>
          <cell r="GS83">
            <v>18956.968137338878</v>
          </cell>
          <cell r="GT83">
            <v>19154.436555436158</v>
          </cell>
          <cell r="GU83">
            <v>19351.904973533437</v>
          </cell>
          <cell r="GV83">
            <v>19549.373391630717</v>
          </cell>
          <cell r="GW83">
            <v>19746.841809727997</v>
          </cell>
        </row>
        <row r="84">
          <cell r="B84" t="str">
            <v>CDE1</v>
          </cell>
          <cell r="C84">
            <v>1.62</v>
          </cell>
          <cell r="D84">
            <v>171.06889696127999</v>
          </cell>
          <cell r="E84">
            <v>171.06889696127999</v>
          </cell>
          <cell r="F84">
            <v>171.06889696127999</v>
          </cell>
          <cell r="G84">
            <v>171.06889696127999</v>
          </cell>
          <cell r="H84">
            <v>171.06889696127999</v>
          </cell>
          <cell r="I84">
            <v>171.06889696127999</v>
          </cell>
          <cell r="J84">
            <v>171.06889696127999</v>
          </cell>
          <cell r="K84">
            <v>171.06889696127999</v>
          </cell>
          <cell r="L84">
            <v>171.06889696127999</v>
          </cell>
          <cell r="M84">
            <v>171.06889696127999</v>
          </cell>
          <cell r="N84">
            <v>171.06889696127999</v>
          </cell>
          <cell r="O84">
            <v>171.06889696127999</v>
          </cell>
          <cell r="P84">
            <v>171.06889696127999</v>
          </cell>
          <cell r="Q84">
            <v>171.06889696127999</v>
          </cell>
          <cell r="R84">
            <v>171.06889696127999</v>
          </cell>
          <cell r="S84">
            <v>171.06889696127999</v>
          </cell>
          <cell r="T84">
            <v>171.06889696127999</v>
          </cell>
          <cell r="U84">
            <v>171.06889696127999</v>
          </cell>
          <cell r="V84">
            <v>171.06889696127999</v>
          </cell>
          <cell r="W84">
            <v>171.06889696127999</v>
          </cell>
          <cell r="X84">
            <v>171.06889696127999</v>
          </cell>
          <cell r="Y84">
            <v>171.06889696127999</v>
          </cell>
          <cell r="Z84">
            <v>171.06889696127999</v>
          </cell>
          <cell r="AA84">
            <v>171.06889696127999</v>
          </cell>
          <cell r="AB84">
            <v>171.06889696127999</v>
          </cell>
          <cell r="AC84">
            <v>171.06889696127999</v>
          </cell>
          <cell r="AD84">
            <v>171.06889696127999</v>
          </cell>
          <cell r="AE84">
            <v>171.06889696127999</v>
          </cell>
          <cell r="AF84">
            <v>171.06889696127999</v>
          </cell>
          <cell r="AG84">
            <v>171.06889696127999</v>
          </cell>
          <cell r="AH84">
            <v>171.06889696127999</v>
          </cell>
          <cell r="AI84">
            <v>171.06889696127999</v>
          </cell>
          <cell r="AJ84">
            <v>171.06889696127999</v>
          </cell>
          <cell r="AK84">
            <v>171.06889696127999</v>
          </cell>
          <cell r="AL84">
            <v>171.06889696127999</v>
          </cell>
          <cell r="AM84">
            <v>171.06889696127999</v>
          </cell>
          <cell r="AN84">
            <v>171.06889696127999</v>
          </cell>
          <cell r="AO84">
            <v>171.06889696127999</v>
          </cell>
          <cell r="AP84">
            <v>171.06889696127999</v>
          </cell>
          <cell r="AQ84">
            <v>171.06889696127999</v>
          </cell>
          <cell r="AR84">
            <v>171.06889696127999</v>
          </cell>
          <cell r="AS84">
            <v>171.06889696127999</v>
          </cell>
          <cell r="AT84">
            <v>171.06889696127999</v>
          </cell>
          <cell r="AU84">
            <v>171.06889696127999</v>
          </cell>
          <cell r="AV84">
            <v>171.06889696127999</v>
          </cell>
          <cell r="AW84">
            <v>171.06889696127999</v>
          </cell>
          <cell r="AX84">
            <v>171.06889696127999</v>
          </cell>
          <cell r="AY84">
            <v>171.06889696127999</v>
          </cell>
          <cell r="AZ84">
            <v>171.06889696127999</v>
          </cell>
          <cell r="BA84">
            <v>171.06889696127999</v>
          </cell>
          <cell r="BB84">
            <v>171.06889696127999</v>
          </cell>
          <cell r="BC84">
            <v>171.06889696127999</v>
          </cell>
          <cell r="BD84">
            <v>171.06889696127999</v>
          </cell>
          <cell r="BE84">
            <v>171.06889696127999</v>
          </cell>
          <cell r="BF84">
            <v>171.06889696127999</v>
          </cell>
          <cell r="BG84">
            <v>171.06889696127999</v>
          </cell>
          <cell r="BH84">
            <v>171.06889696127999</v>
          </cell>
          <cell r="BI84">
            <v>171.06889696127999</v>
          </cell>
          <cell r="BJ84">
            <v>171.06889696127999</v>
          </cell>
          <cell r="BK84">
            <v>171.06889696127999</v>
          </cell>
          <cell r="BL84">
            <v>171.06889696127999</v>
          </cell>
          <cell r="BM84">
            <v>171.06889696127999</v>
          </cell>
          <cell r="BN84">
            <v>171.06889696127999</v>
          </cell>
          <cell r="BO84">
            <v>171.06889696127999</v>
          </cell>
          <cell r="BP84">
            <v>171.06889696127999</v>
          </cell>
          <cell r="BQ84">
            <v>171.06889696127999</v>
          </cell>
          <cell r="BR84">
            <v>171.06889696127999</v>
          </cell>
          <cell r="BS84">
            <v>171.06889696127999</v>
          </cell>
          <cell r="BT84">
            <v>171.06889696127999</v>
          </cell>
          <cell r="BU84">
            <v>171.06889696127999</v>
          </cell>
          <cell r="BV84">
            <v>171.06889696127999</v>
          </cell>
          <cell r="BW84">
            <v>171.06889696127999</v>
          </cell>
          <cell r="BX84">
            <v>171.06889696127999</v>
          </cell>
          <cell r="BY84">
            <v>171.06889696127999</v>
          </cell>
          <cell r="BZ84">
            <v>171.06889696127999</v>
          </cell>
          <cell r="CA84">
            <v>171.06889696127999</v>
          </cell>
          <cell r="CB84">
            <v>171.06889696127999</v>
          </cell>
          <cell r="CC84">
            <v>171.06889696127999</v>
          </cell>
          <cell r="CD84">
            <v>171.06889696127999</v>
          </cell>
          <cell r="CE84">
            <v>171.06889696127999</v>
          </cell>
          <cell r="CF84">
            <v>171.06889696127999</v>
          </cell>
          <cell r="CG84">
            <v>171.06889696127999</v>
          </cell>
          <cell r="CH84">
            <v>171.06889696127999</v>
          </cell>
          <cell r="CI84">
            <v>171.06889696127999</v>
          </cell>
          <cell r="CJ84">
            <v>171.06889696127999</v>
          </cell>
          <cell r="CK84">
            <v>171.06889696127999</v>
          </cell>
          <cell r="CL84">
            <v>171.06889696127999</v>
          </cell>
          <cell r="CM84">
            <v>171.06889696127999</v>
          </cell>
          <cell r="CN84">
            <v>171.06889696127999</v>
          </cell>
          <cell r="CO84">
            <v>171.06889696127999</v>
          </cell>
          <cell r="CP84">
            <v>171.06889696127999</v>
          </cell>
          <cell r="CQ84">
            <v>171.06889696127999</v>
          </cell>
          <cell r="CR84">
            <v>171.06889696127999</v>
          </cell>
          <cell r="CS84">
            <v>171.06889696127999</v>
          </cell>
          <cell r="CT84">
            <v>171.06889696127999</v>
          </cell>
          <cell r="CU84">
            <v>171.06889696127999</v>
          </cell>
          <cell r="CV84">
            <v>171.06889696127999</v>
          </cell>
          <cell r="CW84">
            <v>171.06889696127999</v>
          </cell>
          <cell r="CX84">
            <v>171.06889696127999</v>
          </cell>
          <cell r="CY84">
            <v>171.06889696127999</v>
          </cell>
          <cell r="DA84" t="str">
            <v>CDE1</v>
          </cell>
          <cell r="DB84">
            <v>171.06889696127999</v>
          </cell>
          <cell r="DC84">
            <v>342.13779392255998</v>
          </cell>
          <cell r="DD84">
            <v>513.20669088384</v>
          </cell>
          <cell r="DE84">
            <v>684.27558784511996</v>
          </cell>
          <cell r="DF84">
            <v>855.34448480639992</v>
          </cell>
          <cell r="DG84">
            <v>1026.41338176768</v>
          </cell>
          <cell r="DH84">
            <v>1197.48227872896</v>
          </cell>
          <cell r="DI84">
            <v>1368.5511756902399</v>
          </cell>
          <cell r="DJ84">
            <v>1539.6200726515199</v>
          </cell>
          <cell r="DK84">
            <v>1710.6889696127998</v>
          </cell>
          <cell r="DL84">
            <v>1881.7578665740798</v>
          </cell>
          <cell r="DM84">
            <v>2052.82676353536</v>
          </cell>
          <cell r="DN84">
            <v>2223.8956604966402</v>
          </cell>
          <cell r="DO84">
            <v>2394.9645574579204</v>
          </cell>
          <cell r="DP84">
            <v>2566.0334544192006</v>
          </cell>
          <cell r="DQ84">
            <v>2737.1023513804807</v>
          </cell>
          <cell r="DR84">
            <v>2908.1712483417609</v>
          </cell>
          <cell r="DS84">
            <v>3079.2401453030411</v>
          </cell>
          <cell r="DT84">
            <v>3250.3090422643213</v>
          </cell>
          <cell r="DU84">
            <v>3421.3779392256015</v>
          </cell>
          <cell r="DV84">
            <v>3592.4468361868817</v>
          </cell>
          <cell r="DW84">
            <v>3763.5157331481619</v>
          </cell>
          <cell r="DX84">
            <v>3934.5846301094421</v>
          </cell>
          <cell r="DY84">
            <v>4105.6535270707218</v>
          </cell>
          <cell r="DZ84">
            <v>4276.722424032002</v>
          </cell>
          <cell r="EA84">
            <v>4447.7913209932822</v>
          </cell>
          <cell r="EB84">
            <v>4618.8602179545624</v>
          </cell>
          <cell r="EC84">
            <v>4789.9291149158425</v>
          </cell>
          <cell r="ED84">
            <v>4960.9980118771227</v>
          </cell>
          <cell r="EE84">
            <v>5132.0669088384029</v>
          </cell>
          <cell r="EF84">
            <v>5303.1358057996831</v>
          </cell>
          <cell r="EG84">
            <v>5474.2047027609633</v>
          </cell>
          <cell r="EH84">
            <v>5645.2735997222435</v>
          </cell>
          <cell r="EI84">
            <v>5816.3424966835237</v>
          </cell>
          <cell r="EJ84">
            <v>5987.4113936448039</v>
          </cell>
          <cell r="EK84">
            <v>6158.4802906060841</v>
          </cell>
          <cell r="EL84">
            <v>6329.5491875673642</v>
          </cell>
          <cell r="EM84">
            <v>6500.6180845286444</v>
          </cell>
          <cell r="EN84">
            <v>6671.6869814899246</v>
          </cell>
          <cell r="EO84">
            <v>6842.7558784512048</v>
          </cell>
          <cell r="EP84">
            <v>7013.824775412485</v>
          </cell>
          <cell r="EQ84">
            <v>7184.8936723737652</v>
          </cell>
          <cell r="ER84">
            <v>7355.9625693350454</v>
          </cell>
          <cell r="ES84">
            <v>7527.0314662963256</v>
          </cell>
          <cell r="ET84">
            <v>7698.1003632576057</v>
          </cell>
          <cell r="EU84">
            <v>7869.1692602188859</v>
          </cell>
          <cell r="EV84">
            <v>8040.2381571801661</v>
          </cell>
          <cell r="EW84">
            <v>8211.3070541414454</v>
          </cell>
          <cell r="EX84">
            <v>8382.3759511027256</v>
          </cell>
          <cell r="EY84">
            <v>8553.4448480640058</v>
          </cell>
          <cell r="EZ84">
            <v>8724.513745025286</v>
          </cell>
          <cell r="FA84">
            <v>8895.5826419865662</v>
          </cell>
          <cell r="FB84">
            <v>9066.6515389478463</v>
          </cell>
          <cell r="FC84">
            <v>9237.7204359091265</v>
          </cell>
          <cell r="FD84">
            <v>9408.7893328704067</v>
          </cell>
          <cell r="FE84">
            <v>9579.8582298316869</v>
          </cell>
          <cell r="FF84">
            <v>9750.9271267929671</v>
          </cell>
          <cell r="FG84">
            <v>9921.9960237542473</v>
          </cell>
          <cell r="FH84">
            <v>10093.064920715527</v>
          </cell>
          <cell r="FI84">
            <v>10264.133817676808</v>
          </cell>
          <cell r="FJ84">
            <v>10435.202714638088</v>
          </cell>
          <cell r="FK84">
            <v>10606.271611599368</v>
          </cell>
          <cell r="FL84">
            <v>10777.340508560648</v>
          </cell>
          <cell r="FM84">
            <v>10948.409405521928</v>
          </cell>
          <cell r="FN84">
            <v>11119.478302483209</v>
          </cell>
          <cell r="FO84">
            <v>11290.547199444489</v>
          </cell>
          <cell r="FP84">
            <v>11461.616096405769</v>
          </cell>
          <cell r="FQ84">
            <v>11632.684993367049</v>
          </cell>
          <cell r="FR84">
            <v>11803.753890328329</v>
          </cell>
          <cell r="FS84">
            <v>11974.82278728961</v>
          </cell>
          <cell r="FT84">
            <v>12145.89168425089</v>
          </cell>
          <cell r="FU84">
            <v>12316.96058121217</v>
          </cell>
          <cell r="FV84">
            <v>12488.02947817345</v>
          </cell>
          <cell r="FW84">
            <v>12659.09837513473</v>
          </cell>
          <cell r="FX84">
            <v>12830.16727209601</v>
          </cell>
          <cell r="FY84">
            <v>13001.236169057291</v>
          </cell>
          <cell r="FZ84">
            <v>13172.305066018571</v>
          </cell>
          <cell r="GA84">
            <v>13343.373962979851</v>
          </cell>
          <cell r="GB84">
            <v>13514.442859941131</v>
          </cell>
          <cell r="GC84">
            <v>13685.511756902411</v>
          </cell>
          <cell r="GD84">
            <v>13856.580653863692</v>
          </cell>
          <cell r="GE84">
            <v>14027.649550824972</v>
          </cell>
          <cell r="GF84">
            <v>14198.718447786252</v>
          </cell>
          <cell r="GG84">
            <v>14369.787344747532</v>
          </cell>
          <cell r="GH84">
            <v>14540.856241708812</v>
          </cell>
          <cell r="GI84">
            <v>14711.925138670093</v>
          </cell>
          <cell r="GJ84">
            <v>14882.994035631373</v>
          </cell>
          <cell r="GK84">
            <v>15054.062932592653</v>
          </cell>
          <cell r="GL84">
            <v>15225.131829553933</v>
          </cell>
          <cell r="GM84">
            <v>15396.200726515213</v>
          </cell>
          <cell r="GN84">
            <v>15567.269623476494</v>
          </cell>
          <cell r="GO84">
            <v>15738.338520437774</v>
          </cell>
          <cell r="GP84">
            <v>15909.407417399054</v>
          </cell>
          <cell r="GQ84">
            <v>16080.476314360334</v>
          </cell>
          <cell r="GR84">
            <v>16251.545211321614</v>
          </cell>
          <cell r="GS84">
            <v>16422.614108282894</v>
          </cell>
          <cell r="GT84">
            <v>16593.683005244173</v>
          </cell>
          <cell r="GU84">
            <v>16764.751902205451</v>
          </cell>
          <cell r="GV84">
            <v>16935.82079916673</v>
          </cell>
          <cell r="GW84">
            <v>17106.889696128008</v>
          </cell>
        </row>
        <row r="85">
          <cell r="B85" t="str">
            <v>CBC2</v>
          </cell>
          <cell r="C85">
            <v>1.55</v>
          </cell>
          <cell r="D85">
            <v>163.67703104320003</v>
          </cell>
          <cell r="E85">
            <v>163.67703104320003</v>
          </cell>
          <cell r="F85">
            <v>163.67703104320003</v>
          </cell>
          <cell r="G85">
            <v>163.67703104320003</v>
          </cell>
          <cell r="H85">
            <v>163.67703104320003</v>
          </cell>
          <cell r="I85">
            <v>163.67703104320003</v>
          </cell>
          <cell r="J85">
            <v>163.67703104320003</v>
          </cell>
          <cell r="K85">
            <v>163.67703104320003</v>
          </cell>
          <cell r="L85">
            <v>163.67703104320003</v>
          </cell>
          <cell r="M85">
            <v>163.67703104320003</v>
          </cell>
          <cell r="N85">
            <v>163.67703104320003</v>
          </cell>
          <cell r="O85">
            <v>163.67703104320003</v>
          </cell>
          <cell r="P85">
            <v>163.67703104320003</v>
          </cell>
          <cell r="Q85">
            <v>163.67703104320003</v>
          </cell>
          <cell r="R85">
            <v>163.67703104320003</v>
          </cell>
          <cell r="S85">
            <v>163.67703104320003</v>
          </cell>
          <cell r="T85">
            <v>163.67703104320003</v>
          </cell>
          <cell r="U85">
            <v>163.67703104320003</v>
          </cell>
          <cell r="V85">
            <v>163.67703104320003</v>
          </cell>
          <cell r="W85">
            <v>163.67703104320003</v>
          </cell>
          <cell r="X85">
            <v>163.67703104320003</v>
          </cell>
          <cell r="Y85">
            <v>163.67703104320003</v>
          </cell>
          <cell r="Z85">
            <v>163.67703104320003</v>
          </cell>
          <cell r="AA85">
            <v>163.67703104320003</v>
          </cell>
          <cell r="AB85">
            <v>163.67703104320003</v>
          </cell>
          <cell r="AC85">
            <v>163.67703104320003</v>
          </cell>
          <cell r="AD85">
            <v>163.67703104320003</v>
          </cell>
          <cell r="AE85">
            <v>163.67703104320003</v>
          </cell>
          <cell r="AF85">
            <v>163.67703104320003</v>
          </cell>
          <cell r="AG85">
            <v>163.67703104320003</v>
          </cell>
          <cell r="AH85">
            <v>163.67703104320003</v>
          </cell>
          <cell r="AI85">
            <v>163.67703104320003</v>
          </cell>
          <cell r="AJ85">
            <v>163.67703104320003</v>
          </cell>
          <cell r="AK85">
            <v>163.67703104320003</v>
          </cell>
          <cell r="AL85">
            <v>163.67703104320003</v>
          </cell>
          <cell r="AM85">
            <v>163.67703104320003</v>
          </cell>
          <cell r="AN85">
            <v>163.67703104320003</v>
          </cell>
          <cell r="AO85">
            <v>163.67703104320003</v>
          </cell>
          <cell r="AP85">
            <v>163.67703104320003</v>
          </cell>
          <cell r="AQ85">
            <v>163.67703104320003</v>
          </cell>
          <cell r="AR85">
            <v>163.67703104320003</v>
          </cell>
          <cell r="AS85">
            <v>163.67703104320003</v>
          </cell>
          <cell r="AT85">
            <v>163.67703104320003</v>
          </cell>
          <cell r="AU85">
            <v>163.67703104320003</v>
          </cell>
          <cell r="AV85">
            <v>163.67703104320003</v>
          </cell>
          <cell r="AW85">
            <v>163.67703104320003</v>
          </cell>
          <cell r="AX85">
            <v>163.67703104320003</v>
          </cell>
          <cell r="AY85">
            <v>163.67703104320003</v>
          </cell>
          <cell r="AZ85">
            <v>163.67703104320003</v>
          </cell>
          <cell r="BA85">
            <v>163.67703104320003</v>
          </cell>
          <cell r="BB85">
            <v>163.67703104320003</v>
          </cell>
          <cell r="BC85">
            <v>163.67703104320003</v>
          </cell>
          <cell r="BD85">
            <v>163.67703104320003</v>
          </cell>
          <cell r="BE85">
            <v>163.67703104320003</v>
          </cell>
          <cell r="BF85">
            <v>163.67703104320003</v>
          </cell>
          <cell r="BG85">
            <v>163.67703104320003</v>
          </cell>
          <cell r="BH85">
            <v>163.67703104320003</v>
          </cell>
          <cell r="BI85">
            <v>163.67703104320003</v>
          </cell>
          <cell r="BJ85">
            <v>163.67703104320003</v>
          </cell>
          <cell r="BK85">
            <v>163.67703104320003</v>
          </cell>
          <cell r="BL85">
            <v>163.67703104320003</v>
          </cell>
          <cell r="BM85">
            <v>163.67703104320003</v>
          </cell>
          <cell r="BN85">
            <v>163.67703104320003</v>
          </cell>
          <cell r="BO85">
            <v>163.67703104320003</v>
          </cell>
          <cell r="BP85">
            <v>163.67703104320003</v>
          </cell>
          <cell r="BQ85">
            <v>163.67703104320003</v>
          </cell>
          <cell r="BR85">
            <v>163.67703104320003</v>
          </cell>
          <cell r="BS85">
            <v>163.67703104320003</v>
          </cell>
          <cell r="BT85">
            <v>163.67703104320003</v>
          </cell>
          <cell r="BU85">
            <v>163.67703104320003</v>
          </cell>
          <cell r="BV85">
            <v>163.67703104320003</v>
          </cell>
          <cell r="BW85">
            <v>163.67703104320003</v>
          </cell>
          <cell r="BX85">
            <v>163.67703104320003</v>
          </cell>
          <cell r="BY85">
            <v>163.67703104320003</v>
          </cell>
          <cell r="BZ85">
            <v>163.67703104320003</v>
          </cell>
          <cell r="CA85">
            <v>163.67703104320003</v>
          </cell>
          <cell r="CB85">
            <v>163.67703104320003</v>
          </cell>
          <cell r="CC85">
            <v>163.67703104320003</v>
          </cell>
          <cell r="CD85">
            <v>163.67703104320003</v>
          </cell>
          <cell r="CE85">
            <v>163.67703104320003</v>
          </cell>
          <cell r="CF85">
            <v>163.67703104320003</v>
          </cell>
          <cell r="CG85">
            <v>163.67703104320003</v>
          </cell>
          <cell r="CH85">
            <v>163.67703104320003</v>
          </cell>
          <cell r="CI85">
            <v>163.67703104320003</v>
          </cell>
          <cell r="CJ85">
            <v>163.67703104320003</v>
          </cell>
          <cell r="CK85">
            <v>163.67703104320003</v>
          </cell>
          <cell r="CL85">
            <v>163.67703104320003</v>
          </cell>
          <cell r="CM85">
            <v>163.67703104320003</v>
          </cell>
          <cell r="CN85">
            <v>163.67703104320003</v>
          </cell>
          <cell r="CO85">
            <v>163.67703104320003</v>
          </cell>
          <cell r="CP85">
            <v>163.67703104320003</v>
          </cell>
          <cell r="CQ85">
            <v>163.67703104320003</v>
          </cell>
          <cell r="CR85">
            <v>163.67703104320003</v>
          </cell>
          <cell r="CS85">
            <v>163.67703104320003</v>
          </cell>
          <cell r="CT85">
            <v>163.67703104320003</v>
          </cell>
          <cell r="CU85">
            <v>163.67703104320003</v>
          </cell>
          <cell r="CV85">
            <v>163.67703104320003</v>
          </cell>
          <cell r="CW85">
            <v>163.67703104320003</v>
          </cell>
          <cell r="CX85">
            <v>163.67703104320003</v>
          </cell>
          <cell r="CY85">
            <v>163.67703104320003</v>
          </cell>
          <cell r="DA85" t="str">
            <v>CBC2</v>
          </cell>
          <cell r="DB85">
            <v>163.67703104320003</v>
          </cell>
          <cell r="DC85">
            <v>327.35406208640006</v>
          </cell>
          <cell r="DD85">
            <v>491.03109312960009</v>
          </cell>
          <cell r="DE85">
            <v>654.70812417280013</v>
          </cell>
          <cell r="DF85">
            <v>818.38515521600016</v>
          </cell>
          <cell r="DG85">
            <v>982.06218625920019</v>
          </cell>
          <cell r="DH85">
            <v>1145.7392173024002</v>
          </cell>
          <cell r="DI85">
            <v>1309.4162483456003</v>
          </cell>
          <cell r="DJ85">
            <v>1473.0932793888003</v>
          </cell>
          <cell r="DK85">
            <v>1636.7703104320003</v>
          </cell>
          <cell r="DL85">
            <v>1800.4473414752003</v>
          </cell>
          <cell r="DM85">
            <v>1964.1243725184004</v>
          </cell>
          <cell r="DN85">
            <v>2127.8014035616006</v>
          </cell>
          <cell r="DO85">
            <v>2291.4784346048009</v>
          </cell>
          <cell r="DP85">
            <v>2455.1554656480012</v>
          </cell>
          <cell r="DQ85">
            <v>2618.8324966912014</v>
          </cell>
          <cell r="DR85">
            <v>2782.5095277344017</v>
          </cell>
          <cell r="DS85">
            <v>2946.1865587776019</v>
          </cell>
          <cell r="DT85">
            <v>3109.8635898208022</v>
          </cell>
          <cell r="DU85">
            <v>3273.5406208640024</v>
          </cell>
          <cell r="DV85">
            <v>3437.2176519072027</v>
          </cell>
          <cell r="DW85">
            <v>3600.894682950403</v>
          </cell>
          <cell r="DX85">
            <v>3764.5717139936032</v>
          </cell>
          <cell r="DY85">
            <v>3928.2487450368035</v>
          </cell>
          <cell r="DZ85">
            <v>4091.9257760800037</v>
          </cell>
          <cell r="EA85">
            <v>4255.602807123204</v>
          </cell>
          <cell r="EB85">
            <v>4419.2798381664043</v>
          </cell>
          <cell r="EC85">
            <v>4582.9568692096045</v>
          </cell>
          <cell r="ED85">
            <v>4746.6339002528048</v>
          </cell>
          <cell r="EE85">
            <v>4910.310931296005</v>
          </cell>
          <cell r="EF85">
            <v>5073.9879623392053</v>
          </cell>
          <cell r="EG85">
            <v>5237.6649933824056</v>
          </cell>
          <cell r="EH85">
            <v>5401.3420244256058</v>
          </cell>
          <cell r="EI85">
            <v>5565.0190554688061</v>
          </cell>
          <cell r="EJ85">
            <v>5728.6960865120063</v>
          </cell>
          <cell r="EK85">
            <v>5892.3731175552066</v>
          </cell>
          <cell r="EL85">
            <v>6056.0501485984068</v>
          </cell>
          <cell r="EM85">
            <v>6219.7271796416071</v>
          </cell>
          <cell r="EN85">
            <v>6383.4042106848074</v>
          </cell>
          <cell r="EO85">
            <v>6547.0812417280076</v>
          </cell>
          <cell r="EP85">
            <v>6710.7582727712079</v>
          </cell>
          <cell r="EQ85">
            <v>6874.4353038144081</v>
          </cell>
          <cell r="ER85">
            <v>7038.1123348576084</v>
          </cell>
          <cell r="ES85">
            <v>7201.7893659008087</v>
          </cell>
          <cell r="ET85">
            <v>7365.4663969440089</v>
          </cell>
          <cell r="EU85">
            <v>7529.1434279872092</v>
          </cell>
          <cell r="EV85">
            <v>7692.8204590304094</v>
          </cell>
          <cell r="EW85">
            <v>7856.4974900736097</v>
          </cell>
          <cell r="EX85">
            <v>8020.17452111681</v>
          </cell>
          <cell r="EY85">
            <v>8183.8515521600102</v>
          </cell>
          <cell r="EZ85">
            <v>8347.5285832032096</v>
          </cell>
          <cell r="FA85">
            <v>8511.2056142464098</v>
          </cell>
          <cell r="FB85">
            <v>8674.8826452896101</v>
          </cell>
          <cell r="FC85">
            <v>8838.5596763328103</v>
          </cell>
          <cell r="FD85">
            <v>9002.2367073760106</v>
          </cell>
          <cell r="FE85">
            <v>9165.9137384192109</v>
          </cell>
          <cell r="FF85">
            <v>9329.5907694624111</v>
          </cell>
          <cell r="FG85">
            <v>9493.2678005056114</v>
          </cell>
          <cell r="FH85">
            <v>9656.9448315488116</v>
          </cell>
          <cell r="FI85">
            <v>9820.6218625920119</v>
          </cell>
          <cell r="FJ85">
            <v>9984.2988936352122</v>
          </cell>
          <cell r="FK85">
            <v>10147.975924678412</v>
          </cell>
          <cell r="FL85">
            <v>10311.652955721613</v>
          </cell>
          <cell r="FM85">
            <v>10475.329986764813</v>
          </cell>
          <cell r="FN85">
            <v>10639.007017808013</v>
          </cell>
          <cell r="FO85">
            <v>10802.684048851213</v>
          </cell>
          <cell r="FP85">
            <v>10966.361079894414</v>
          </cell>
          <cell r="FQ85">
            <v>11130.038110937614</v>
          </cell>
          <cell r="FR85">
            <v>11293.715141980814</v>
          </cell>
          <cell r="FS85">
            <v>11457.392173024014</v>
          </cell>
          <cell r="FT85">
            <v>11621.069204067215</v>
          </cell>
          <cell r="FU85">
            <v>11784.746235110415</v>
          </cell>
          <cell r="FV85">
            <v>11948.423266153615</v>
          </cell>
          <cell r="FW85">
            <v>12112.100297196816</v>
          </cell>
          <cell r="FX85">
            <v>12275.777328240016</v>
          </cell>
          <cell r="FY85">
            <v>12439.454359283216</v>
          </cell>
          <cell r="FZ85">
            <v>12603.131390326416</v>
          </cell>
          <cell r="GA85">
            <v>12766.808421369617</v>
          </cell>
          <cell r="GB85">
            <v>12930.485452412817</v>
          </cell>
          <cell r="GC85">
            <v>13094.162483456017</v>
          </cell>
          <cell r="GD85">
            <v>13257.839514499217</v>
          </cell>
          <cell r="GE85">
            <v>13421.516545542418</v>
          </cell>
          <cell r="GF85">
            <v>13585.193576585618</v>
          </cell>
          <cell r="GG85">
            <v>13748.870607628818</v>
          </cell>
          <cell r="GH85">
            <v>13912.547638672018</v>
          </cell>
          <cell r="GI85">
            <v>14076.224669715219</v>
          </cell>
          <cell r="GJ85">
            <v>14239.901700758419</v>
          </cell>
          <cell r="GK85">
            <v>14403.578731801619</v>
          </cell>
          <cell r="GL85">
            <v>14567.255762844819</v>
          </cell>
          <cell r="GM85">
            <v>14730.93279388802</v>
          </cell>
          <cell r="GN85">
            <v>14894.60982493122</v>
          </cell>
          <cell r="GO85">
            <v>15058.28685597442</v>
          </cell>
          <cell r="GP85">
            <v>15221.96388701762</v>
          </cell>
          <cell r="GQ85">
            <v>15385.640918060821</v>
          </cell>
          <cell r="GR85">
            <v>15549.317949104021</v>
          </cell>
          <cell r="GS85">
            <v>15712.994980147221</v>
          </cell>
          <cell r="GT85">
            <v>15876.672011190421</v>
          </cell>
          <cell r="GU85">
            <v>16040.349042233622</v>
          </cell>
          <cell r="GV85">
            <v>16204.026073276822</v>
          </cell>
          <cell r="GW85">
            <v>16367.703104320022</v>
          </cell>
        </row>
        <row r="86">
          <cell r="B86" t="str">
            <v>CA2</v>
          </cell>
          <cell r="C86">
            <v>1.0900000000000001</v>
          </cell>
          <cell r="D86">
            <v>115.10191215296001</v>
          </cell>
          <cell r="E86">
            <v>115.10191215296001</v>
          </cell>
          <cell r="F86">
            <v>115.10191215296001</v>
          </cell>
          <cell r="G86">
            <v>115.10191215296001</v>
          </cell>
          <cell r="H86">
            <v>115.10191215296001</v>
          </cell>
          <cell r="I86">
            <v>115.10191215296001</v>
          </cell>
          <cell r="J86">
            <v>115.10191215296001</v>
          </cell>
          <cell r="K86">
            <v>115.10191215296001</v>
          </cell>
          <cell r="L86">
            <v>115.10191215296001</v>
          </cell>
          <cell r="M86">
            <v>115.10191215296001</v>
          </cell>
          <cell r="N86">
            <v>115.10191215296001</v>
          </cell>
          <cell r="O86">
            <v>115.10191215296001</v>
          </cell>
          <cell r="P86">
            <v>115.10191215296001</v>
          </cell>
          <cell r="Q86">
            <v>115.10191215296001</v>
          </cell>
          <cell r="R86">
            <v>115.10191215296001</v>
          </cell>
          <cell r="S86">
            <v>115.10191215296001</v>
          </cell>
          <cell r="T86">
            <v>115.10191215296001</v>
          </cell>
          <cell r="U86">
            <v>115.10191215296001</v>
          </cell>
          <cell r="V86">
            <v>115.10191215296001</v>
          </cell>
          <cell r="W86">
            <v>115.10191215296001</v>
          </cell>
          <cell r="X86">
            <v>115.10191215296001</v>
          </cell>
          <cell r="Y86">
            <v>115.10191215296001</v>
          </cell>
          <cell r="Z86">
            <v>115.10191215296001</v>
          </cell>
          <cell r="AA86">
            <v>115.10191215296001</v>
          </cell>
          <cell r="AB86">
            <v>115.10191215296001</v>
          </cell>
          <cell r="AC86">
            <v>115.10191215296001</v>
          </cell>
          <cell r="AD86">
            <v>115.10191215296001</v>
          </cell>
          <cell r="AE86">
            <v>115.10191215296001</v>
          </cell>
          <cell r="AF86">
            <v>115.10191215296001</v>
          </cell>
          <cell r="AG86">
            <v>115.10191215296001</v>
          </cell>
          <cell r="AH86">
            <v>115.10191215296001</v>
          </cell>
          <cell r="AI86">
            <v>115.10191215296001</v>
          </cell>
          <cell r="AJ86">
            <v>115.10191215296001</v>
          </cell>
          <cell r="AK86">
            <v>115.10191215296001</v>
          </cell>
          <cell r="AL86">
            <v>115.10191215296001</v>
          </cell>
          <cell r="AM86">
            <v>115.10191215296001</v>
          </cell>
          <cell r="AN86">
            <v>115.10191215296001</v>
          </cell>
          <cell r="AO86">
            <v>115.10191215296001</v>
          </cell>
          <cell r="AP86">
            <v>115.10191215296001</v>
          </cell>
          <cell r="AQ86">
            <v>115.10191215296001</v>
          </cell>
          <cell r="AR86">
            <v>115.10191215296001</v>
          </cell>
          <cell r="AS86">
            <v>115.10191215296001</v>
          </cell>
          <cell r="AT86">
            <v>115.10191215296001</v>
          </cell>
          <cell r="AU86">
            <v>115.10191215296001</v>
          </cell>
          <cell r="AV86">
            <v>115.10191215296001</v>
          </cell>
          <cell r="AW86">
            <v>115.10191215296001</v>
          </cell>
          <cell r="AX86">
            <v>115.10191215296001</v>
          </cell>
          <cell r="AY86">
            <v>115.10191215296001</v>
          </cell>
          <cell r="AZ86">
            <v>115.10191215296001</v>
          </cell>
          <cell r="BA86">
            <v>115.10191215296001</v>
          </cell>
          <cell r="BB86">
            <v>115.10191215296001</v>
          </cell>
          <cell r="BC86">
            <v>115.10191215296001</v>
          </cell>
          <cell r="BD86">
            <v>115.10191215296001</v>
          </cell>
          <cell r="BE86">
            <v>115.10191215296001</v>
          </cell>
          <cell r="BF86">
            <v>115.10191215296001</v>
          </cell>
          <cell r="BG86">
            <v>115.10191215296001</v>
          </cell>
          <cell r="BH86">
            <v>115.10191215296001</v>
          </cell>
          <cell r="BI86">
            <v>115.10191215296001</v>
          </cell>
          <cell r="BJ86">
            <v>115.10191215296001</v>
          </cell>
          <cell r="BK86">
            <v>115.10191215296001</v>
          </cell>
          <cell r="BL86">
            <v>115.10191215296001</v>
          </cell>
          <cell r="BM86">
            <v>115.10191215296001</v>
          </cell>
          <cell r="BN86">
            <v>115.10191215296001</v>
          </cell>
          <cell r="BO86">
            <v>115.10191215296001</v>
          </cell>
          <cell r="BP86">
            <v>115.10191215296001</v>
          </cell>
          <cell r="BQ86">
            <v>115.10191215296001</v>
          </cell>
          <cell r="BR86">
            <v>115.10191215296001</v>
          </cell>
          <cell r="BS86">
            <v>115.10191215296001</v>
          </cell>
          <cell r="BT86">
            <v>115.10191215296001</v>
          </cell>
          <cell r="BU86">
            <v>115.10191215296001</v>
          </cell>
          <cell r="BV86">
            <v>115.10191215296001</v>
          </cell>
          <cell r="BW86">
            <v>115.10191215296001</v>
          </cell>
          <cell r="BX86">
            <v>115.10191215296001</v>
          </cell>
          <cell r="BY86">
            <v>115.10191215296001</v>
          </cell>
          <cell r="BZ86">
            <v>115.10191215296001</v>
          </cell>
          <cell r="CA86">
            <v>115.10191215296001</v>
          </cell>
          <cell r="CB86">
            <v>115.10191215296001</v>
          </cell>
          <cell r="CC86">
            <v>115.10191215296001</v>
          </cell>
          <cell r="CD86">
            <v>115.10191215296001</v>
          </cell>
          <cell r="CE86">
            <v>115.10191215296001</v>
          </cell>
          <cell r="CF86">
            <v>115.10191215296001</v>
          </cell>
          <cell r="CG86">
            <v>115.10191215296001</v>
          </cell>
          <cell r="CH86">
            <v>115.10191215296001</v>
          </cell>
          <cell r="CI86">
            <v>115.10191215296001</v>
          </cell>
          <cell r="CJ86">
            <v>115.10191215296001</v>
          </cell>
          <cell r="CK86">
            <v>115.10191215296001</v>
          </cell>
          <cell r="CL86">
            <v>115.10191215296001</v>
          </cell>
          <cell r="CM86">
            <v>115.10191215296001</v>
          </cell>
          <cell r="CN86">
            <v>115.10191215296001</v>
          </cell>
          <cell r="CO86">
            <v>115.10191215296001</v>
          </cell>
          <cell r="CP86">
            <v>115.10191215296001</v>
          </cell>
          <cell r="CQ86">
            <v>115.10191215296001</v>
          </cell>
          <cell r="CR86">
            <v>115.10191215296001</v>
          </cell>
          <cell r="CS86">
            <v>115.10191215296001</v>
          </cell>
          <cell r="CT86">
            <v>115.10191215296001</v>
          </cell>
          <cell r="CU86">
            <v>115.10191215296001</v>
          </cell>
          <cell r="CV86">
            <v>115.10191215296001</v>
          </cell>
          <cell r="CW86">
            <v>115.10191215296001</v>
          </cell>
          <cell r="CX86">
            <v>115.10191215296001</v>
          </cell>
          <cell r="CY86">
            <v>115.10191215296001</v>
          </cell>
          <cell r="DA86" t="str">
            <v>CA2</v>
          </cell>
          <cell r="DB86">
            <v>115.10191215296001</v>
          </cell>
          <cell r="DC86">
            <v>230.20382430592002</v>
          </cell>
          <cell r="DD86">
            <v>345.30573645888001</v>
          </cell>
          <cell r="DE86">
            <v>460.40764861184005</v>
          </cell>
          <cell r="DF86">
            <v>575.50956076480009</v>
          </cell>
          <cell r="DG86">
            <v>690.61147291776012</v>
          </cell>
          <cell r="DH86">
            <v>805.71338507072016</v>
          </cell>
          <cell r="DI86">
            <v>920.8152972236802</v>
          </cell>
          <cell r="DJ86">
            <v>1035.9172093766401</v>
          </cell>
          <cell r="DK86">
            <v>1151.0191215296002</v>
          </cell>
          <cell r="DL86">
            <v>1266.1210336825602</v>
          </cell>
          <cell r="DM86">
            <v>1381.2229458355202</v>
          </cell>
          <cell r="DN86">
            <v>1496.3248579884803</v>
          </cell>
          <cell r="DO86">
            <v>1611.4267701414403</v>
          </cell>
          <cell r="DP86">
            <v>1726.5286822944004</v>
          </cell>
          <cell r="DQ86">
            <v>1841.6305944473604</v>
          </cell>
          <cell r="DR86">
            <v>1956.7325066003204</v>
          </cell>
          <cell r="DS86">
            <v>2071.8344187532803</v>
          </cell>
          <cell r="DT86">
            <v>2186.9363309062401</v>
          </cell>
          <cell r="DU86">
            <v>2302.0382430591999</v>
          </cell>
          <cell r="DV86">
            <v>2417.1401552121597</v>
          </cell>
          <cell r="DW86">
            <v>2532.2420673651195</v>
          </cell>
          <cell r="DX86">
            <v>2647.3439795180793</v>
          </cell>
          <cell r="DY86">
            <v>2762.4458916710391</v>
          </cell>
          <cell r="DZ86">
            <v>2877.5478038239989</v>
          </cell>
          <cell r="EA86">
            <v>2992.6497159769588</v>
          </cell>
          <cell r="EB86">
            <v>3107.7516281299186</v>
          </cell>
          <cell r="EC86">
            <v>3222.8535402828784</v>
          </cell>
          <cell r="ED86">
            <v>3337.9554524358382</v>
          </cell>
          <cell r="EE86">
            <v>3453.057364588798</v>
          </cell>
          <cell r="EF86">
            <v>3568.1592767417578</v>
          </cell>
          <cell r="EG86">
            <v>3683.2611888947176</v>
          </cell>
          <cell r="EH86">
            <v>3798.3631010476774</v>
          </cell>
          <cell r="EI86">
            <v>3913.4650132006373</v>
          </cell>
          <cell r="EJ86">
            <v>4028.5669253535971</v>
          </cell>
          <cell r="EK86">
            <v>4143.6688375065569</v>
          </cell>
          <cell r="EL86">
            <v>4258.7707496595167</v>
          </cell>
          <cell r="EM86">
            <v>4373.8726618124765</v>
          </cell>
          <cell r="EN86">
            <v>4488.9745739654363</v>
          </cell>
          <cell r="EO86">
            <v>4604.0764861183961</v>
          </cell>
          <cell r="EP86">
            <v>4719.1783982713559</v>
          </cell>
          <cell r="EQ86">
            <v>4834.2803104243158</v>
          </cell>
          <cell r="ER86">
            <v>4949.3822225772756</v>
          </cell>
          <cell r="ES86">
            <v>5064.4841347302354</v>
          </cell>
          <cell r="ET86">
            <v>5179.5860468831952</v>
          </cell>
          <cell r="EU86">
            <v>5294.687959036155</v>
          </cell>
          <cell r="EV86">
            <v>5409.7898711891148</v>
          </cell>
          <cell r="EW86">
            <v>5524.8917833420746</v>
          </cell>
          <cell r="EX86">
            <v>5639.9936954950344</v>
          </cell>
          <cell r="EY86">
            <v>5755.0956076479943</v>
          </cell>
          <cell r="EZ86">
            <v>5870.1975198009541</v>
          </cell>
          <cell r="FA86">
            <v>5985.2994319539139</v>
          </cell>
          <cell r="FB86">
            <v>6100.4013441068737</v>
          </cell>
          <cell r="FC86">
            <v>6215.5032562598335</v>
          </cell>
          <cell r="FD86">
            <v>6330.6051684127933</v>
          </cell>
          <cell r="FE86">
            <v>6445.7070805657531</v>
          </cell>
          <cell r="FF86">
            <v>6560.8089927187129</v>
          </cell>
          <cell r="FG86">
            <v>6675.9109048716728</v>
          </cell>
          <cell r="FH86">
            <v>6791.0128170246326</v>
          </cell>
          <cell r="FI86">
            <v>6906.1147291775924</v>
          </cell>
          <cell r="FJ86">
            <v>7021.2166413305522</v>
          </cell>
          <cell r="FK86">
            <v>7136.318553483512</v>
          </cell>
          <cell r="FL86">
            <v>7251.4204656364718</v>
          </cell>
          <cell r="FM86">
            <v>7366.5223777894316</v>
          </cell>
          <cell r="FN86">
            <v>7481.6242899423914</v>
          </cell>
          <cell r="FO86">
            <v>7596.7262020953513</v>
          </cell>
          <cell r="FP86">
            <v>7711.8281142483111</v>
          </cell>
          <cell r="FQ86">
            <v>7826.9300264012709</v>
          </cell>
          <cell r="FR86">
            <v>7942.0319385542307</v>
          </cell>
          <cell r="FS86">
            <v>8057.1338507071905</v>
          </cell>
          <cell r="FT86">
            <v>8172.2357628601503</v>
          </cell>
          <cell r="FU86">
            <v>8287.3376750131101</v>
          </cell>
          <cell r="FV86">
            <v>8402.4395871660709</v>
          </cell>
          <cell r="FW86">
            <v>8517.5414993190316</v>
          </cell>
          <cell r="FX86">
            <v>8632.6434114719923</v>
          </cell>
          <cell r="FY86">
            <v>8747.745323624953</v>
          </cell>
          <cell r="FZ86">
            <v>8862.8472357779137</v>
          </cell>
          <cell r="GA86">
            <v>8977.9491479308745</v>
          </cell>
          <cell r="GB86">
            <v>9093.0510600838352</v>
          </cell>
          <cell r="GC86">
            <v>9208.1529722367959</v>
          </cell>
          <cell r="GD86">
            <v>9323.2548843897566</v>
          </cell>
          <cell r="GE86">
            <v>9438.3567965427173</v>
          </cell>
          <cell r="GF86">
            <v>9553.4587086956781</v>
          </cell>
          <cell r="GG86">
            <v>9668.5606208486388</v>
          </cell>
          <cell r="GH86">
            <v>9783.6625330015995</v>
          </cell>
          <cell r="GI86">
            <v>9898.7644451545602</v>
          </cell>
          <cell r="GJ86">
            <v>10013.866357307521</v>
          </cell>
          <cell r="GK86">
            <v>10128.968269460482</v>
          </cell>
          <cell r="GL86">
            <v>10244.070181613442</v>
          </cell>
          <cell r="GM86">
            <v>10359.172093766403</v>
          </cell>
          <cell r="GN86">
            <v>10474.274005919364</v>
          </cell>
          <cell r="GO86">
            <v>10589.375918072325</v>
          </cell>
          <cell r="GP86">
            <v>10704.477830225285</v>
          </cell>
          <cell r="GQ86">
            <v>10819.579742378246</v>
          </cell>
          <cell r="GR86">
            <v>10934.681654531207</v>
          </cell>
          <cell r="GS86">
            <v>11049.783566684167</v>
          </cell>
          <cell r="GT86">
            <v>11164.885478837128</v>
          </cell>
          <cell r="GU86">
            <v>11279.987390990089</v>
          </cell>
          <cell r="GV86">
            <v>11395.08930314305</v>
          </cell>
          <cell r="GW86">
            <v>11510.19121529601</v>
          </cell>
        </row>
        <row r="87">
          <cell r="B87" t="str">
            <v>CBC1</v>
          </cell>
          <cell r="C87">
            <v>1.34</v>
          </cell>
          <cell r="D87">
            <v>141.50143328896002</v>
          </cell>
          <cell r="E87">
            <v>141.50143328896002</v>
          </cell>
          <cell r="F87">
            <v>141.50143328896002</v>
          </cell>
          <cell r="G87">
            <v>141.50143328896002</v>
          </cell>
          <cell r="H87">
            <v>141.50143328896002</v>
          </cell>
          <cell r="I87">
            <v>141.50143328896002</v>
          </cell>
          <cell r="J87">
            <v>141.50143328896002</v>
          </cell>
          <cell r="K87">
            <v>141.50143328896002</v>
          </cell>
          <cell r="L87">
            <v>141.50143328896002</v>
          </cell>
          <cell r="M87">
            <v>141.50143328896002</v>
          </cell>
          <cell r="N87">
            <v>141.50143328896002</v>
          </cell>
          <cell r="O87">
            <v>141.50143328896002</v>
          </cell>
          <cell r="P87">
            <v>141.50143328896002</v>
          </cell>
          <cell r="Q87">
            <v>141.50143328896002</v>
          </cell>
          <cell r="R87">
            <v>141.50143328896002</v>
          </cell>
          <cell r="S87">
            <v>141.50143328896002</v>
          </cell>
          <cell r="T87">
            <v>141.50143328896002</v>
          </cell>
          <cell r="U87">
            <v>141.50143328896002</v>
          </cell>
          <cell r="V87">
            <v>141.50143328896002</v>
          </cell>
          <cell r="W87">
            <v>141.50143328896002</v>
          </cell>
          <cell r="X87">
            <v>141.50143328896002</v>
          </cell>
          <cell r="Y87">
            <v>141.50143328896002</v>
          </cell>
          <cell r="Z87">
            <v>141.50143328896002</v>
          </cell>
          <cell r="AA87">
            <v>141.50143328896002</v>
          </cell>
          <cell r="AB87">
            <v>141.50143328896002</v>
          </cell>
          <cell r="AC87">
            <v>141.50143328896002</v>
          </cell>
          <cell r="AD87">
            <v>141.50143328896002</v>
          </cell>
          <cell r="AE87">
            <v>141.50143328896002</v>
          </cell>
          <cell r="AF87">
            <v>141.50143328896002</v>
          </cell>
          <cell r="AG87">
            <v>141.50143328896002</v>
          </cell>
          <cell r="AH87">
            <v>141.50143328896002</v>
          </cell>
          <cell r="AI87">
            <v>141.50143328896002</v>
          </cell>
          <cell r="AJ87">
            <v>141.50143328896002</v>
          </cell>
          <cell r="AK87">
            <v>141.50143328896002</v>
          </cell>
          <cell r="AL87">
            <v>141.50143328896002</v>
          </cell>
          <cell r="AM87">
            <v>141.50143328896002</v>
          </cell>
          <cell r="AN87">
            <v>141.50143328896002</v>
          </cell>
          <cell r="AO87">
            <v>141.50143328896002</v>
          </cell>
          <cell r="AP87">
            <v>141.50143328896002</v>
          </cell>
          <cell r="AQ87">
            <v>141.50143328896002</v>
          </cell>
          <cell r="AR87">
            <v>141.50143328896002</v>
          </cell>
          <cell r="AS87">
            <v>141.50143328896002</v>
          </cell>
          <cell r="AT87">
            <v>141.50143328896002</v>
          </cell>
          <cell r="AU87">
            <v>141.50143328896002</v>
          </cell>
          <cell r="AV87">
            <v>141.50143328896002</v>
          </cell>
          <cell r="AW87">
            <v>141.50143328896002</v>
          </cell>
          <cell r="AX87">
            <v>141.50143328896002</v>
          </cell>
          <cell r="AY87">
            <v>141.50143328896002</v>
          </cell>
          <cell r="AZ87">
            <v>141.50143328896002</v>
          </cell>
          <cell r="BA87">
            <v>141.50143328896002</v>
          </cell>
          <cell r="BB87">
            <v>141.50143328896002</v>
          </cell>
          <cell r="BC87">
            <v>141.50143328896002</v>
          </cell>
          <cell r="BD87">
            <v>141.50143328896002</v>
          </cell>
          <cell r="BE87">
            <v>141.50143328896002</v>
          </cell>
          <cell r="BF87">
            <v>141.50143328896002</v>
          </cell>
          <cell r="BG87">
            <v>141.50143328896002</v>
          </cell>
          <cell r="BH87">
            <v>141.50143328896002</v>
          </cell>
          <cell r="BI87">
            <v>141.50143328896002</v>
          </cell>
          <cell r="BJ87">
            <v>141.50143328896002</v>
          </cell>
          <cell r="BK87">
            <v>141.50143328896002</v>
          </cell>
          <cell r="BL87">
            <v>141.50143328896002</v>
          </cell>
          <cell r="BM87">
            <v>141.50143328896002</v>
          </cell>
          <cell r="BN87">
            <v>141.50143328896002</v>
          </cell>
          <cell r="BO87">
            <v>141.50143328896002</v>
          </cell>
          <cell r="BP87">
            <v>141.50143328896002</v>
          </cell>
          <cell r="BQ87">
            <v>141.50143328896002</v>
          </cell>
          <cell r="BR87">
            <v>141.50143328896002</v>
          </cell>
          <cell r="BS87">
            <v>141.50143328896002</v>
          </cell>
          <cell r="BT87">
            <v>141.50143328896002</v>
          </cell>
          <cell r="BU87">
            <v>141.50143328896002</v>
          </cell>
          <cell r="BV87">
            <v>141.50143328896002</v>
          </cell>
          <cell r="BW87">
            <v>141.50143328896002</v>
          </cell>
          <cell r="BX87">
            <v>141.50143328896002</v>
          </cell>
          <cell r="BY87">
            <v>141.50143328896002</v>
          </cell>
          <cell r="BZ87">
            <v>141.50143328896002</v>
          </cell>
          <cell r="CA87">
            <v>141.50143328896002</v>
          </cell>
          <cell r="CB87">
            <v>141.50143328896002</v>
          </cell>
          <cell r="CC87">
            <v>141.50143328896002</v>
          </cell>
          <cell r="CD87">
            <v>141.50143328896002</v>
          </cell>
          <cell r="CE87">
            <v>141.50143328896002</v>
          </cell>
          <cell r="CF87">
            <v>141.50143328896002</v>
          </cell>
          <cell r="CG87">
            <v>141.50143328896002</v>
          </cell>
          <cell r="CH87">
            <v>141.50143328896002</v>
          </cell>
          <cell r="CI87">
            <v>141.50143328896002</v>
          </cell>
          <cell r="CJ87">
            <v>141.50143328896002</v>
          </cell>
          <cell r="CK87">
            <v>141.50143328896002</v>
          </cell>
          <cell r="CL87">
            <v>141.50143328896002</v>
          </cell>
          <cell r="CM87">
            <v>141.50143328896002</v>
          </cell>
          <cell r="CN87">
            <v>141.50143328896002</v>
          </cell>
          <cell r="CO87">
            <v>141.50143328896002</v>
          </cell>
          <cell r="CP87">
            <v>141.50143328896002</v>
          </cell>
          <cell r="CQ87">
            <v>141.50143328896002</v>
          </cell>
          <cell r="CR87">
            <v>141.50143328896002</v>
          </cell>
          <cell r="CS87">
            <v>141.50143328896002</v>
          </cell>
          <cell r="CT87">
            <v>141.50143328896002</v>
          </cell>
          <cell r="CU87">
            <v>141.50143328896002</v>
          </cell>
          <cell r="CV87">
            <v>141.50143328896002</v>
          </cell>
          <cell r="CW87">
            <v>141.50143328896002</v>
          </cell>
          <cell r="CX87">
            <v>141.50143328896002</v>
          </cell>
          <cell r="CY87">
            <v>141.50143328896002</v>
          </cell>
          <cell r="DA87" t="str">
            <v>CBC1</v>
          </cell>
          <cell r="DB87">
            <v>141.50143328896002</v>
          </cell>
          <cell r="DC87">
            <v>283.00286657792003</v>
          </cell>
          <cell r="DD87">
            <v>424.50429986688005</v>
          </cell>
          <cell r="DE87">
            <v>566.00573315584006</v>
          </cell>
          <cell r="DF87">
            <v>707.50716644480008</v>
          </cell>
          <cell r="DG87">
            <v>849.00859973376009</v>
          </cell>
          <cell r="DH87">
            <v>990.51003302272011</v>
          </cell>
          <cell r="DI87">
            <v>1132.0114663116801</v>
          </cell>
          <cell r="DJ87">
            <v>1273.5128996006401</v>
          </cell>
          <cell r="DK87">
            <v>1415.0143328896002</v>
          </cell>
          <cell r="DL87">
            <v>1556.5157661785602</v>
          </cell>
          <cell r="DM87">
            <v>1698.0171994675202</v>
          </cell>
          <cell r="DN87">
            <v>1839.5186327564802</v>
          </cell>
          <cell r="DO87">
            <v>1981.0200660454402</v>
          </cell>
          <cell r="DP87">
            <v>2122.5214993344002</v>
          </cell>
          <cell r="DQ87">
            <v>2264.0229326233602</v>
          </cell>
          <cell r="DR87">
            <v>2405.5243659123203</v>
          </cell>
          <cell r="DS87">
            <v>2547.0257992012803</v>
          </cell>
          <cell r="DT87">
            <v>2688.5272324902403</v>
          </cell>
          <cell r="DU87">
            <v>2830.0286657792003</v>
          </cell>
          <cell r="DV87">
            <v>2971.5300990681603</v>
          </cell>
          <cell r="DW87">
            <v>3113.0315323571203</v>
          </cell>
          <cell r="DX87">
            <v>3254.5329656460804</v>
          </cell>
          <cell r="DY87">
            <v>3396.0343989350404</v>
          </cell>
          <cell r="DZ87">
            <v>3537.5358322240004</v>
          </cell>
          <cell r="EA87">
            <v>3679.0372655129604</v>
          </cell>
          <cell r="EB87">
            <v>3820.5386988019204</v>
          </cell>
          <cell r="EC87">
            <v>3962.0401320908804</v>
          </cell>
          <cell r="ED87">
            <v>4103.5415653798409</v>
          </cell>
          <cell r="EE87">
            <v>4245.0429986688014</v>
          </cell>
          <cell r="EF87">
            <v>4386.5444319577618</v>
          </cell>
          <cell r="EG87">
            <v>4528.0458652467223</v>
          </cell>
          <cell r="EH87">
            <v>4669.5472985356828</v>
          </cell>
          <cell r="EI87">
            <v>4811.0487318246433</v>
          </cell>
          <cell r="EJ87">
            <v>4952.5501651136037</v>
          </cell>
          <cell r="EK87">
            <v>5094.0515984025642</v>
          </cell>
          <cell r="EL87">
            <v>5235.5530316915247</v>
          </cell>
          <cell r="EM87">
            <v>5377.0544649804851</v>
          </cell>
          <cell r="EN87">
            <v>5518.5558982694456</v>
          </cell>
          <cell r="EO87">
            <v>5660.0573315584061</v>
          </cell>
          <cell r="EP87">
            <v>5801.5587648473665</v>
          </cell>
          <cell r="EQ87">
            <v>5943.060198136327</v>
          </cell>
          <cell r="ER87">
            <v>6084.5616314252875</v>
          </cell>
          <cell r="ES87">
            <v>6226.063064714248</v>
          </cell>
          <cell r="ET87">
            <v>6367.5644980032084</v>
          </cell>
          <cell r="EU87">
            <v>6509.0659312921689</v>
          </cell>
          <cell r="EV87">
            <v>6650.5673645811294</v>
          </cell>
          <cell r="EW87">
            <v>6792.0687978700898</v>
          </cell>
          <cell r="EX87">
            <v>6933.5702311590503</v>
          </cell>
          <cell r="EY87">
            <v>7075.0716644480108</v>
          </cell>
          <cell r="EZ87">
            <v>7216.5730977369712</v>
          </cell>
          <cell r="FA87">
            <v>7358.0745310259317</v>
          </cell>
          <cell r="FB87">
            <v>7499.5759643148922</v>
          </cell>
          <cell r="FC87">
            <v>7641.0773976038527</v>
          </cell>
          <cell r="FD87">
            <v>7782.5788308928131</v>
          </cell>
          <cell r="FE87">
            <v>7924.0802641817736</v>
          </cell>
          <cell r="FF87">
            <v>8065.5816974707341</v>
          </cell>
          <cell r="FG87">
            <v>8207.0831307596945</v>
          </cell>
          <cell r="FH87">
            <v>8348.584564048655</v>
          </cell>
          <cell r="FI87">
            <v>8490.0859973376155</v>
          </cell>
          <cell r="FJ87">
            <v>8631.587430626576</v>
          </cell>
          <cell r="FK87">
            <v>8773.0888639155364</v>
          </cell>
          <cell r="FL87">
            <v>8914.5902972044969</v>
          </cell>
          <cell r="FM87">
            <v>9056.0917304934574</v>
          </cell>
          <cell r="FN87">
            <v>9197.5931637824178</v>
          </cell>
          <cell r="FO87">
            <v>9339.0945970713783</v>
          </cell>
          <cell r="FP87">
            <v>9480.5960303603388</v>
          </cell>
          <cell r="FQ87">
            <v>9622.0974636492992</v>
          </cell>
          <cell r="FR87">
            <v>9763.5988969382597</v>
          </cell>
          <cell r="FS87">
            <v>9905.1003302272202</v>
          </cell>
          <cell r="FT87">
            <v>10046.601763516181</v>
          </cell>
          <cell r="FU87">
            <v>10188.103196805141</v>
          </cell>
          <cell r="FV87">
            <v>10329.604630094102</v>
          </cell>
          <cell r="FW87">
            <v>10471.106063383062</v>
          </cell>
          <cell r="FX87">
            <v>10612.607496672023</v>
          </cell>
          <cell r="FY87">
            <v>10754.108929960983</v>
          </cell>
          <cell r="FZ87">
            <v>10895.610363249943</v>
          </cell>
          <cell r="GA87">
            <v>11037.111796538904</v>
          </cell>
          <cell r="GB87">
            <v>11178.613229827864</v>
          </cell>
          <cell r="GC87">
            <v>11320.114663116825</v>
          </cell>
          <cell r="GD87">
            <v>11461.616096405785</v>
          </cell>
          <cell r="GE87">
            <v>11603.117529694746</v>
          </cell>
          <cell r="GF87">
            <v>11744.618962983706</v>
          </cell>
          <cell r="GG87">
            <v>11886.120396272667</v>
          </cell>
          <cell r="GH87">
            <v>12027.621829561627</v>
          </cell>
          <cell r="GI87">
            <v>12169.123262850588</v>
          </cell>
          <cell r="GJ87">
            <v>12310.624696139548</v>
          </cell>
          <cell r="GK87">
            <v>12452.126129428509</v>
          </cell>
          <cell r="GL87">
            <v>12593.627562717469</v>
          </cell>
          <cell r="GM87">
            <v>12735.12899600643</v>
          </cell>
          <cell r="GN87">
            <v>12876.63042929539</v>
          </cell>
          <cell r="GO87">
            <v>13018.131862584351</v>
          </cell>
          <cell r="GP87">
            <v>13159.633295873311</v>
          </cell>
          <cell r="GQ87">
            <v>13301.134729162271</v>
          </cell>
          <cell r="GR87">
            <v>13442.636162451232</v>
          </cell>
          <cell r="GS87">
            <v>13584.137595740192</v>
          </cell>
          <cell r="GT87">
            <v>13725.639029029153</v>
          </cell>
          <cell r="GU87">
            <v>13867.140462318113</v>
          </cell>
          <cell r="GV87">
            <v>14008.641895607074</v>
          </cell>
          <cell r="GW87">
            <v>14150.143328896034</v>
          </cell>
        </row>
        <row r="88">
          <cell r="B88" t="str">
            <v>CA1</v>
          </cell>
          <cell r="C88">
            <v>0.94</v>
          </cell>
          <cell r="D88">
            <v>99.262199471359992</v>
          </cell>
          <cell r="E88">
            <v>99.262199471359992</v>
          </cell>
          <cell r="F88">
            <v>99.262199471359992</v>
          </cell>
          <cell r="G88">
            <v>99.262199471359992</v>
          </cell>
          <cell r="H88">
            <v>99.262199471359992</v>
          </cell>
          <cell r="I88">
            <v>99.262199471359992</v>
          </cell>
          <cell r="J88">
            <v>99.262199471359992</v>
          </cell>
          <cell r="K88">
            <v>99.262199471359992</v>
          </cell>
          <cell r="L88">
            <v>99.262199471359992</v>
          </cell>
          <cell r="M88">
            <v>99.262199471359992</v>
          </cell>
          <cell r="N88">
            <v>99.262199471359992</v>
          </cell>
          <cell r="O88">
            <v>99.262199471359992</v>
          </cell>
          <cell r="P88">
            <v>99.262199471359992</v>
          </cell>
          <cell r="Q88">
            <v>99.262199471359992</v>
          </cell>
          <cell r="R88">
            <v>99.262199471359992</v>
          </cell>
          <cell r="S88">
            <v>99.262199471359992</v>
          </cell>
          <cell r="T88">
            <v>99.262199471359992</v>
          </cell>
          <cell r="U88">
            <v>99.262199471359992</v>
          </cell>
          <cell r="V88">
            <v>99.262199471359992</v>
          </cell>
          <cell r="W88">
            <v>99.262199471359992</v>
          </cell>
          <cell r="X88">
            <v>99.262199471359992</v>
          </cell>
          <cell r="Y88">
            <v>99.262199471359992</v>
          </cell>
          <cell r="Z88">
            <v>99.262199471359992</v>
          </cell>
          <cell r="AA88">
            <v>99.262199471359992</v>
          </cell>
          <cell r="AB88">
            <v>99.262199471359992</v>
          </cell>
          <cell r="AC88">
            <v>99.262199471359992</v>
          </cell>
          <cell r="AD88">
            <v>99.262199471359992</v>
          </cell>
          <cell r="AE88">
            <v>99.262199471359992</v>
          </cell>
          <cell r="AF88">
            <v>99.262199471359992</v>
          </cell>
          <cell r="AG88">
            <v>99.262199471359992</v>
          </cell>
          <cell r="AH88">
            <v>99.262199471359992</v>
          </cell>
          <cell r="AI88">
            <v>99.262199471359992</v>
          </cell>
          <cell r="AJ88">
            <v>99.262199471359992</v>
          </cell>
          <cell r="AK88">
            <v>99.262199471359992</v>
          </cell>
          <cell r="AL88">
            <v>99.262199471359992</v>
          </cell>
          <cell r="AM88">
            <v>99.262199471359992</v>
          </cell>
          <cell r="AN88">
            <v>99.262199471359992</v>
          </cell>
          <cell r="AO88">
            <v>99.262199471359992</v>
          </cell>
          <cell r="AP88">
            <v>99.262199471359992</v>
          </cell>
          <cell r="AQ88">
            <v>99.262199471359992</v>
          </cell>
          <cell r="AR88">
            <v>99.262199471359992</v>
          </cell>
          <cell r="AS88">
            <v>99.262199471359992</v>
          </cell>
          <cell r="AT88">
            <v>99.262199471359992</v>
          </cell>
          <cell r="AU88">
            <v>99.262199471359992</v>
          </cell>
          <cell r="AV88">
            <v>99.262199471359992</v>
          </cell>
          <cell r="AW88">
            <v>99.262199471359992</v>
          </cell>
          <cell r="AX88">
            <v>99.262199471359992</v>
          </cell>
          <cell r="AY88">
            <v>99.262199471359992</v>
          </cell>
          <cell r="AZ88">
            <v>99.262199471359992</v>
          </cell>
          <cell r="BA88">
            <v>99.262199471359992</v>
          </cell>
          <cell r="BB88">
            <v>99.262199471359992</v>
          </cell>
          <cell r="BC88">
            <v>99.262199471359992</v>
          </cell>
          <cell r="BD88">
            <v>99.262199471359992</v>
          </cell>
          <cell r="BE88">
            <v>99.262199471359992</v>
          </cell>
          <cell r="BF88">
            <v>99.262199471359992</v>
          </cell>
          <cell r="BG88">
            <v>99.262199471359992</v>
          </cell>
          <cell r="BH88">
            <v>99.262199471359992</v>
          </cell>
          <cell r="BI88">
            <v>99.262199471359992</v>
          </cell>
          <cell r="BJ88">
            <v>99.262199471359992</v>
          </cell>
          <cell r="BK88">
            <v>99.262199471359992</v>
          </cell>
          <cell r="BL88">
            <v>99.262199471359992</v>
          </cell>
          <cell r="BM88">
            <v>99.262199471359992</v>
          </cell>
          <cell r="BN88">
            <v>99.262199471359992</v>
          </cell>
          <cell r="BO88">
            <v>99.262199471359992</v>
          </cell>
          <cell r="BP88">
            <v>99.262199471359992</v>
          </cell>
          <cell r="BQ88">
            <v>99.262199471359992</v>
          </cell>
          <cell r="BR88">
            <v>99.262199471359992</v>
          </cell>
          <cell r="BS88">
            <v>99.262199471359992</v>
          </cell>
          <cell r="BT88">
            <v>99.262199471359992</v>
          </cell>
          <cell r="BU88">
            <v>99.262199471359992</v>
          </cell>
          <cell r="BV88">
            <v>99.262199471359992</v>
          </cell>
          <cell r="BW88">
            <v>99.262199471359992</v>
          </cell>
          <cell r="BX88">
            <v>99.262199471359992</v>
          </cell>
          <cell r="BY88">
            <v>99.262199471359992</v>
          </cell>
          <cell r="BZ88">
            <v>99.262199471359992</v>
          </cell>
          <cell r="CA88">
            <v>99.262199471359992</v>
          </cell>
          <cell r="CB88">
            <v>99.262199471359992</v>
          </cell>
          <cell r="CC88">
            <v>99.262199471359992</v>
          </cell>
          <cell r="CD88">
            <v>99.262199471359992</v>
          </cell>
          <cell r="CE88">
            <v>99.262199471359992</v>
          </cell>
          <cell r="CF88">
            <v>99.262199471359992</v>
          </cell>
          <cell r="CG88">
            <v>99.262199471359992</v>
          </cell>
          <cell r="CH88">
            <v>99.262199471359992</v>
          </cell>
          <cell r="CI88">
            <v>99.262199471359992</v>
          </cell>
          <cell r="CJ88">
            <v>99.262199471359992</v>
          </cell>
          <cell r="CK88">
            <v>99.262199471359992</v>
          </cell>
          <cell r="CL88">
            <v>99.262199471359992</v>
          </cell>
          <cell r="CM88">
            <v>99.262199471359992</v>
          </cell>
          <cell r="CN88">
            <v>99.262199471359992</v>
          </cell>
          <cell r="CO88">
            <v>99.262199471359992</v>
          </cell>
          <cell r="CP88">
            <v>99.262199471359992</v>
          </cell>
          <cell r="CQ88">
            <v>99.262199471359992</v>
          </cell>
          <cell r="CR88">
            <v>99.262199471359992</v>
          </cell>
          <cell r="CS88">
            <v>99.262199471359992</v>
          </cell>
          <cell r="CT88">
            <v>99.262199471359992</v>
          </cell>
          <cell r="CU88">
            <v>99.262199471359992</v>
          </cell>
          <cell r="CV88">
            <v>99.262199471359992</v>
          </cell>
          <cell r="CW88">
            <v>99.262199471359992</v>
          </cell>
          <cell r="CX88">
            <v>99.262199471359992</v>
          </cell>
          <cell r="CY88">
            <v>99.262199471359992</v>
          </cell>
          <cell r="DA88" t="str">
            <v>CA1</v>
          </cell>
          <cell r="DB88">
            <v>99.262199471359992</v>
          </cell>
          <cell r="DC88">
            <v>198.52439894271998</v>
          </cell>
          <cell r="DD88">
            <v>297.78659841408</v>
          </cell>
          <cell r="DE88">
            <v>397.04879788543997</v>
          </cell>
          <cell r="DF88">
            <v>496.31099735679993</v>
          </cell>
          <cell r="DG88">
            <v>595.57319682815989</v>
          </cell>
          <cell r="DH88">
            <v>694.83539629951986</v>
          </cell>
          <cell r="DI88">
            <v>794.09759577087982</v>
          </cell>
          <cell r="DJ88">
            <v>893.35979524223978</v>
          </cell>
          <cell r="DK88">
            <v>992.62199471359975</v>
          </cell>
          <cell r="DL88">
            <v>1091.8841941849598</v>
          </cell>
          <cell r="DM88">
            <v>1191.1463936563198</v>
          </cell>
          <cell r="DN88">
            <v>1290.4085931276798</v>
          </cell>
          <cell r="DO88">
            <v>1389.6707925990397</v>
          </cell>
          <cell r="DP88">
            <v>1488.9329920703997</v>
          </cell>
          <cell r="DQ88">
            <v>1588.1951915417596</v>
          </cell>
          <cell r="DR88">
            <v>1687.4573910131196</v>
          </cell>
          <cell r="DS88">
            <v>1786.7195904844796</v>
          </cell>
          <cell r="DT88">
            <v>1885.9817899558395</v>
          </cell>
          <cell r="DU88">
            <v>1985.2439894271995</v>
          </cell>
          <cell r="DV88">
            <v>2084.5061888985597</v>
          </cell>
          <cell r="DW88">
            <v>2183.7683883699196</v>
          </cell>
          <cell r="DX88">
            <v>2283.0305878412796</v>
          </cell>
          <cell r="DY88">
            <v>2382.2927873126396</v>
          </cell>
          <cell r="DZ88">
            <v>2481.5549867839995</v>
          </cell>
          <cell r="EA88">
            <v>2580.8171862553595</v>
          </cell>
          <cell r="EB88">
            <v>2680.0793857267195</v>
          </cell>
          <cell r="EC88">
            <v>2779.3415851980794</v>
          </cell>
          <cell r="ED88">
            <v>2878.6037846694394</v>
          </cell>
          <cell r="EE88">
            <v>2977.8659841407994</v>
          </cell>
          <cell r="EF88">
            <v>3077.1281836121593</v>
          </cell>
          <cell r="EG88">
            <v>3176.3903830835193</v>
          </cell>
          <cell r="EH88">
            <v>3275.6525825548792</v>
          </cell>
          <cell r="EI88">
            <v>3374.9147820262392</v>
          </cell>
          <cell r="EJ88">
            <v>3474.1769814975992</v>
          </cell>
          <cell r="EK88">
            <v>3573.4391809689591</v>
          </cell>
          <cell r="EL88">
            <v>3672.7013804403191</v>
          </cell>
          <cell r="EM88">
            <v>3771.9635799116791</v>
          </cell>
          <cell r="EN88">
            <v>3871.225779383039</v>
          </cell>
          <cell r="EO88">
            <v>3970.487978854399</v>
          </cell>
          <cell r="EP88">
            <v>4069.750178325759</v>
          </cell>
          <cell r="EQ88">
            <v>4169.0123777971194</v>
          </cell>
          <cell r="ER88">
            <v>4268.2745772684793</v>
          </cell>
          <cell r="ES88">
            <v>4367.5367767398393</v>
          </cell>
          <cell r="ET88">
            <v>4466.7989762111993</v>
          </cell>
          <cell r="EU88">
            <v>4566.0611756825592</v>
          </cell>
          <cell r="EV88">
            <v>4665.3233751539192</v>
          </cell>
          <cell r="EW88">
            <v>4764.5855746252792</v>
          </cell>
          <cell r="EX88">
            <v>4863.8477740966391</v>
          </cell>
          <cell r="EY88">
            <v>4963.1099735679991</v>
          </cell>
          <cell r="EZ88">
            <v>5062.372173039359</v>
          </cell>
          <cell r="FA88">
            <v>5161.634372510719</v>
          </cell>
          <cell r="FB88">
            <v>5260.896571982079</v>
          </cell>
          <cell r="FC88">
            <v>5360.1587714534389</v>
          </cell>
          <cell r="FD88">
            <v>5459.4209709247989</v>
          </cell>
          <cell r="FE88">
            <v>5558.6831703961589</v>
          </cell>
          <cell r="FF88">
            <v>5657.9453698675188</v>
          </cell>
          <cell r="FG88">
            <v>5757.2075693388788</v>
          </cell>
          <cell r="FH88">
            <v>5856.4697688102387</v>
          </cell>
          <cell r="FI88">
            <v>5955.7319682815987</v>
          </cell>
          <cell r="FJ88">
            <v>6054.9941677529587</v>
          </cell>
          <cell r="FK88">
            <v>6154.2563672243186</v>
          </cell>
          <cell r="FL88">
            <v>6253.5185666956786</v>
          </cell>
          <cell r="FM88">
            <v>6352.7807661670386</v>
          </cell>
          <cell r="FN88">
            <v>6452.0429656383985</v>
          </cell>
          <cell r="FO88">
            <v>6551.3051651097585</v>
          </cell>
          <cell r="FP88">
            <v>6650.5673645811185</v>
          </cell>
          <cell r="FQ88">
            <v>6749.8295640524784</v>
          </cell>
          <cell r="FR88">
            <v>6849.0917635238384</v>
          </cell>
          <cell r="FS88">
            <v>6948.3539629951983</v>
          </cell>
          <cell r="FT88">
            <v>7047.6161624665583</v>
          </cell>
          <cell r="FU88">
            <v>7146.8783619379183</v>
          </cell>
          <cell r="FV88">
            <v>7246.1405614092782</v>
          </cell>
          <cell r="FW88">
            <v>7345.4027608806382</v>
          </cell>
          <cell r="FX88">
            <v>7444.6649603519982</v>
          </cell>
          <cell r="FY88">
            <v>7543.9271598233581</v>
          </cell>
          <cell r="FZ88">
            <v>7643.1893592947181</v>
          </cell>
          <cell r="GA88">
            <v>7742.4515587660781</v>
          </cell>
          <cell r="GB88">
            <v>7841.713758237438</v>
          </cell>
          <cell r="GC88">
            <v>7940.975957708798</v>
          </cell>
          <cell r="GD88">
            <v>8040.2381571801579</v>
          </cell>
          <cell r="GE88">
            <v>8139.5003566515179</v>
          </cell>
          <cell r="GF88">
            <v>8238.7625561228779</v>
          </cell>
          <cell r="GG88">
            <v>8338.0247555942387</v>
          </cell>
          <cell r="GH88">
            <v>8437.2869550655996</v>
          </cell>
          <cell r="GI88">
            <v>8536.5491545369605</v>
          </cell>
          <cell r="GJ88">
            <v>8635.8113540083214</v>
          </cell>
          <cell r="GK88">
            <v>8735.0735534796822</v>
          </cell>
          <cell r="GL88">
            <v>8834.3357529510431</v>
          </cell>
          <cell r="GM88">
            <v>8933.597952422404</v>
          </cell>
          <cell r="GN88">
            <v>9032.8601518937649</v>
          </cell>
          <cell r="GO88">
            <v>9132.1223513651257</v>
          </cell>
          <cell r="GP88">
            <v>9231.3845508364866</v>
          </cell>
          <cell r="GQ88">
            <v>9330.6467503078475</v>
          </cell>
          <cell r="GR88">
            <v>9429.9089497792083</v>
          </cell>
          <cell r="GS88">
            <v>9529.1711492505692</v>
          </cell>
          <cell r="GT88">
            <v>9628.4333487219301</v>
          </cell>
          <cell r="GU88">
            <v>9727.695548193291</v>
          </cell>
          <cell r="GV88">
            <v>9826.9577476646518</v>
          </cell>
          <cell r="GW88">
            <v>9926.2199471360127</v>
          </cell>
        </row>
        <row r="89">
          <cell r="B89" t="str">
            <v>BAB2</v>
          </cell>
          <cell r="C89">
            <v>1.04</v>
          </cell>
          <cell r="D89">
            <v>109.82200792576</v>
          </cell>
          <cell r="E89">
            <v>109.82200792576</v>
          </cell>
          <cell r="F89">
            <v>109.82200792576</v>
          </cell>
          <cell r="G89">
            <v>109.82200792576</v>
          </cell>
          <cell r="H89">
            <v>109.82200792576</v>
          </cell>
          <cell r="I89">
            <v>109.82200792576</v>
          </cell>
          <cell r="J89">
            <v>109.82200792576</v>
          </cell>
          <cell r="K89">
            <v>109.82200792576</v>
          </cell>
          <cell r="L89">
            <v>109.82200792576</v>
          </cell>
          <cell r="M89">
            <v>109.82200792576</v>
          </cell>
          <cell r="N89">
            <v>109.82200792576</v>
          </cell>
          <cell r="O89">
            <v>109.82200792576</v>
          </cell>
          <cell r="P89">
            <v>109.82200792576</v>
          </cell>
          <cell r="Q89">
            <v>109.82200792576</v>
          </cell>
          <cell r="R89">
            <v>109.82200792576</v>
          </cell>
          <cell r="S89">
            <v>109.82200792576</v>
          </cell>
          <cell r="T89">
            <v>109.82200792576</v>
          </cell>
          <cell r="U89">
            <v>109.82200792576</v>
          </cell>
          <cell r="V89">
            <v>109.82200792576</v>
          </cell>
          <cell r="W89">
            <v>109.82200792576</v>
          </cell>
          <cell r="X89">
            <v>109.82200792576</v>
          </cell>
          <cell r="Y89">
            <v>109.82200792576</v>
          </cell>
          <cell r="Z89">
            <v>109.82200792576</v>
          </cell>
          <cell r="AA89">
            <v>109.82200792576</v>
          </cell>
          <cell r="AB89">
            <v>109.82200792576</v>
          </cell>
          <cell r="AC89">
            <v>109.82200792576</v>
          </cell>
          <cell r="AD89">
            <v>109.82200792576</v>
          </cell>
          <cell r="AE89">
            <v>109.82200792576</v>
          </cell>
          <cell r="AF89">
            <v>109.82200792576</v>
          </cell>
          <cell r="AG89">
            <v>109.82200792576</v>
          </cell>
          <cell r="AH89">
            <v>109.82200792576</v>
          </cell>
          <cell r="AI89">
            <v>109.82200792576</v>
          </cell>
          <cell r="AJ89">
            <v>109.82200792576</v>
          </cell>
          <cell r="AK89">
            <v>109.82200792576</v>
          </cell>
          <cell r="AL89">
            <v>109.82200792576</v>
          </cell>
          <cell r="AM89">
            <v>109.82200792576</v>
          </cell>
          <cell r="AN89">
            <v>109.82200792576</v>
          </cell>
          <cell r="AO89">
            <v>109.82200792576</v>
          </cell>
          <cell r="AP89">
            <v>109.82200792576</v>
          </cell>
          <cell r="AQ89">
            <v>109.82200792576</v>
          </cell>
          <cell r="AR89">
            <v>109.82200792576</v>
          </cell>
          <cell r="AS89">
            <v>109.82200792576</v>
          </cell>
          <cell r="AT89">
            <v>109.82200792576</v>
          </cell>
          <cell r="AU89">
            <v>109.82200792576</v>
          </cell>
          <cell r="AV89">
            <v>109.82200792576</v>
          </cell>
          <cell r="AW89">
            <v>109.82200792576</v>
          </cell>
          <cell r="AX89">
            <v>109.82200792576</v>
          </cell>
          <cell r="AY89">
            <v>109.82200792576</v>
          </cell>
          <cell r="AZ89">
            <v>109.82200792576</v>
          </cell>
          <cell r="BA89">
            <v>109.82200792576</v>
          </cell>
          <cell r="BB89">
            <v>109.82200792576</v>
          </cell>
          <cell r="BC89">
            <v>109.82200792576</v>
          </cell>
          <cell r="BD89">
            <v>109.82200792576</v>
          </cell>
          <cell r="BE89">
            <v>109.82200792576</v>
          </cell>
          <cell r="BF89">
            <v>109.82200792576</v>
          </cell>
          <cell r="BG89">
            <v>109.82200792576</v>
          </cell>
          <cell r="BH89">
            <v>109.82200792576</v>
          </cell>
          <cell r="BI89">
            <v>109.82200792576</v>
          </cell>
          <cell r="BJ89">
            <v>109.82200792576</v>
          </cell>
          <cell r="BK89">
            <v>109.82200792576</v>
          </cell>
          <cell r="BL89">
            <v>109.82200792576</v>
          </cell>
          <cell r="BM89">
            <v>109.82200792576</v>
          </cell>
          <cell r="BN89">
            <v>109.82200792576</v>
          </cell>
          <cell r="BO89">
            <v>109.82200792576</v>
          </cell>
          <cell r="BP89">
            <v>109.82200792576</v>
          </cell>
          <cell r="BQ89">
            <v>109.82200792576</v>
          </cell>
          <cell r="BR89">
            <v>109.82200792576</v>
          </cell>
          <cell r="BS89">
            <v>109.82200792576</v>
          </cell>
          <cell r="BT89">
            <v>109.82200792576</v>
          </cell>
          <cell r="BU89">
            <v>109.82200792576</v>
          </cell>
          <cell r="BV89">
            <v>109.82200792576</v>
          </cell>
          <cell r="BW89">
            <v>109.82200792576</v>
          </cell>
          <cell r="BX89">
            <v>109.82200792576</v>
          </cell>
          <cell r="BY89">
            <v>109.82200792576</v>
          </cell>
          <cell r="BZ89">
            <v>109.82200792576</v>
          </cell>
          <cell r="CA89">
            <v>109.82200792576</v>
          </cell>
          <cell r="CB89">
            <v>109.82200792576</v>
          </cell>
          <cell r="CC89">
            <v>109.82200792576</v>
          </cell>
          <cell r="CD89">
            <v>109.82200792576</v>
          </cell>
          <cell r="CE89">
            <v>109.82200792576</v>
          </cell>
          <cell r="CF89">
            <v>109.82200792576</v>
          </cell>
          <cell r="CG89">
            <v>109.82200792576</v>
          </cell>
          <cell r="CH89">
            <v>109.82200792576</v>
          </cell>
          <cell r="CI89">
            <v>109.82200792576</v>
          </cell>
          <cell r="CJ89">
            <v>109.82200792576</v>
          </cell>
          <cell r="CK89">
            <v>109.82200792576</v>
          </cell>
          <cell r="CL89">
            <v>109.82200792576</v>
          </cell>
          <cell r="CM89">
            <v>109.82200792576</v>
          </cell>
          <cell r="CN89">
            <v>109.82200792576</v>
          </cell>
          <cell r="CO89">
            <v>109.82200792576</v>
          </cell>
          <cell r="CP89">
            <v>109.82200792576</v>
          </cell>
          <cell r="CQ89">
            <v>109.82200792576</v>
          </cell>
          <cell r="CR89">
            <v>109.82200792576</v>
          </cell>
          <cell r="CS89">
            <v>109.82200792576</v>
          </cell>
          <cell r="CT89">
            <v>109.82200792576</v>
          </cell>
          <cell r="CU89">
            <v>109.82200792576</v>
          </cell>
          <cell r="CV89">
            <v>109.82200792576</v>
          </cell>
          <cell r="CW89">
            <v>109.82200792576</v>
          </cell>
          <cell r="CX89">
            <v>109.82200792576</v>
          </cell>
          <cell r="CY89">
            <v>109.82200792576</v>
          </cell>
          <cell r="DA89" t="str">
            <v>BAB2</v>
          </cell>
          <cell r="DB89">
            <v>109.82200792576</v>
          </cell>
          <cell r="DC89">
            <v>219.64401585152001</v>
          </cell>
          <cell r="DD89">
            <v>329.46602377728004</v>
          </cell>
          <cell r="DE89">
            <v>439.28803170304002</v>
          </cell>
          <cell r="DF89">
            <v>549.1100396288</v>
          </cell>
          <cell r="DG89">
            <v>658.93204755455997</v>
          </cell>
          <cell r="DH89">
            <v>768.75405548031995</v>
          </cell>
          <cell r="DI89">
            <v>878.57606340607992</v>
          </cell>
          <cell r="DJ89">
            <v>988.3980713318399</v>
          </cell>
          <cell r="DK89">
            <v>1098.2200792576</v>
          </cell>
          <cell r="DL89">
            <v>1208.0420871833601</v>
          </cell>
          <cell r="DM89">
            <v>1317.8640951091202</v>
          </cell>
          <cell r="DN89">
            <v>1427.6861030348803</v>
          </cell>
          <cell r="DO89">
            <v>1537.5081109606404</v>
          </cell>
          <cell r="DP89">
            <v>1647.3301188864004</v>
          </cell>
          <cell r="DQ89">
            <v>1757.1521268121605</v>
          </cell>
          <cell r="DR89">
            <v>1866.9741347379206</v>
          </cell>
          <cell r="DS89">
            <v>1976.7961426636807</v>
          </cell>
          <cell r="DT89">
            <v>2086.6181505894406</v>
          </cell>
          <cell r="DU89">
            <v>2196.4401585152004</v>
          </cell>
          <cell r="DV89">
            <v>2306.2621664409603</v>
          </cell>
          <cell r="DW89">
            <v>2416.0841743667202</v>
          </cell>
          <cell r="DX89">
            <v>2525.90618229248</v>
          </cell>
          <cell r="DY89">
            <v>2635.7281902182399</v>
          </cell>
          <cell r="DZ89">
            <v>2745.5501981439998</v>
          </cell>
          <cell r="EA89">
            <v>2855.3722060697596</v>
          </cell>
          <cell r="EB89">
            <v>2965.1942139955195</v>
          </cell>
          <cell r="EC89">
            <v>3075.0162219212793</v>
          </cell>
          <cell r="ED89">
            <v>3184.8382298470392</v>
          </cell>
          <cell r="EE89">
            <v>3294.6602377727991</v>
          </cell>
          <cell r="EF89">
            <v>3404.4822456985589</v>
          </cell>
          <cell r="EG89">
            <v>3514.3042536243188</v>
          </cell>
          <cell r="EH89">
            <v>3624.1262615500787</v>
          </cell>
          <cell r="EI89">
            <v>3733.9482694758385</v>
          </cell>
          <cell r="EJ89">
            <v>3843.7702774015984</v>
          </cell>
          <cell r="EK89">
            <v>3953.5922853273582</v>
          </cell>
          <cell r="EL89">
            <v>4063.4142932531181</v>
          </cell>
          <cell r="EM89">
            <v>4173.2363011788784</v>
          </cell>
          <cell r="EN89">
            <v>4283.0583091046383</v>
          </cell>
          <cell r="EO89">
            <v>4392.8803170303981</v>
          </cell>
          <cell r="EP89">
            <v>4502.702324956158</v>
          </cell>
          <cell r="EQ89">
            <v>4612.5243328819179</v>
          </cell>
          <cell r="ER89">
            <v>4722.3463408076777</v>
          </cell>
          <cell r="ES89">
            <v>4832.1683487334376</v>
          </cell>
          <cell r="ET89">
            <v>4941.9903566591975</v>
          </cell>
          <cell r="EU89">
            <v>5051.8123645849573</v>
          </cell>
          <cell r="EV89">
            <v>5161.6343725107172</v>
          </cell>
          <cell r="EW89">
            <v>5271.456380436477</v>
          </cell>
          <cell r="EX89">
            <v>5381.2783883622369</v>
          </cell>
          <cell r="EY89">
            <v>5491.1003962879968</v>
          </cell>
          <cell r="EZ89">
            <v>5600.9224042137566</v>
          </cell>
          <cell r="FA89">
            <v>5710.7444121395165</v>
          </cell>
          <cell r="FB89">
            <v>5820.5664200652764</v>
          </cell>
          <cell r="FC89">
            <v>5930.3884279910362</v>
          </cell>
          <cell r="FD89">
            <v>6040.2104359167961</v>
          </cell>
          <cell r="FE89">
            <v>6150.0324438425559</v>
          </cell>
          <cell r="FF89">
            <v>6259.8544517683158</v>
          </cell>
          <cell r="FG89">
            <v>6369.6764596940757</v>
          </cell>
          <cell r="FH89">
            <v>6479.4984676198355</v>
          </cell>
          <cell r="FI89">
            <v>6589.3204755455954</v>
          </cell>
          <cell r="FJ89">
            <v>6699.1424834713553</v>
          </cell>
          <cell r="FK89">
            <v>6808.9644913971151</v>
          </cell>
          <cell r="FL89">
            <v>6918.786499322875</v>
          </cell>
          <cell r="FM89">
            <v>7028.6085072486349</v>
          </cell>
          <cell r="FN89">
            <v>7138.4305151743947</v>
          </cell>
          <cell r="FO89">
            <v>7248.2525231001546</v>
          </cell>
          <cell r="FP89">
            <v>7358.0745310259144</v>
          </cell>
          <cell r="FQ89">
            <v>7467.8965389516743</v>
          </cell>
          <cell r="FR89">
            <v>7577.7185468774342</v>
          </cell>
          <cell r="FS89">
            <v>7687.540554803194</v>
          </cell>
          <cell r="FT89">
            <v>7797.3625627289539</v>
          </cell>
          <cell r="FU89">
            <v>7907.1845706547138</v>
          </cell>
          <cell r="FV89">
            <v>8017.0065785804736</v>
          </cell>
          <cell r="FW89">
            <v>8126.8285865062335</v>
          </cell>
          <cell r="FX89">
            <v>8236.6505944319943</v>
          </cell>
          <cell r="FY89">
            <v>8346.472602357755</v>
          </cell>
          <cell r="FZ89">
            <v>8456.2946102835158</v>
          </cell>
          <cell r="GA89">
            <v>8566.1166182092766</v>
          </cell>
          <cell r="GB89">
            <v>8675.9386261350373</v>
          </cell>
          <cell r="GC89">
            <v>8785.7606340607981</v>
          </cell>
          <cell r="GD89">
            <v>8895.5826419865589</v>
          </cell>
          <cell r="GE89">
            <v>9005.4046499123197</v>
          </cell>
          <cell r="GF89">
            <v>9115.2266578380804</v>
          </cell>
          <cell r="GG89">
            <v>9225.0486657638412</v>
          </cell>
          <cell r="GH89">
            <v>9334.870673689602</v>
          </cell>
          <cell r="GI89">
            <v>9444.6926816153627</v>
          </cell>
          <cell r="GJ89">
            <v>9554.5146895411235</v>
          </cell>
          <cell r="GK89">
            <v>9664.3366974668843</v>
          </cell>
          <cell r="GL89">
            <v>9774.1587053926451</v>
          </cell>
          <cell r="GM89">
            <v>9883.9807133184058</v>
          </cell>
          <cell r="GN89">
            <v>9993.8027212441666</v>
          </cell>
          <cell r="GO89">
            <v>10103.624729169927</v>
          </cell>
          <cell r="GP89">
            <v>10213.446737095688</v>
          </cell>
          <cell r="GQ89">
            <v>10323.268745021449</v>
          </cell>
          <cell r="GR89">
            <v>10433.09075294721</v>
          </cell>
          <cell r="GS89">
            <v>10542.91276087297</v>
          </cell>
          <cell r="GT89">
            <v>10652.734768798731</v>
          </cell>
          <cell r="GU89">
            <v>10762.556776724492</v>
          </cell>
          <cell r="GV89">
            <v>10872.378784650253</v>
          </cell>
          <cell r="GW89">
            <v>10982.200792576014</v>
          </cell>
        </row>
        <row r="90">
          <cell r="B90" t="str">
            <v>BAB1</v>
          </cell>
          <cell r="C90">
            <v>0.99</v>
          </cell>
          <cell r="D90">
            <v>104.54210369856</v>
          </cell>
          <cell r="E90">
            <v>104.54210369856</v>
          </cell>
          <cell r="F90">
            <v>104.54210369856</v>
          </cell>
          <cell r="G90">
            <v>104.54210369856</v>
          </cell>
          <cell r="H90">
            <v>104.54210369856</v>
          </cell>
          <cell r="I90">
            <v>104.54210369856</v>
          </cell>
          <cell r="J90">
            <v>104.54210369856</v>
          </cell>
          <cell r="K90">
            <v>104.54210369856</v>
          </cell>
          <cell r="L90">
            <v>104.54210369856</v>
          </cell>
          <cell r="M90">
            <v>104.54210369856</v>
          </cell>
          <cell r="N90">
            <v>104.54210369856</v>
          </cell>
          <cell r="O90">
            <v>104.54210369856</v>
          </cell>
          <cell r="P90">
            <v>104.54210369856</v>
          </cell>
          <cell r="Q90">
            <v>104.54210369856</v>
          </cell>
          <cell r="R90">
            <v>104.54210369856</v>
          </cell>
          <cell r="S90">
            <v>104.54210369856</v>
          </cell>
          <cell r="T90">
            <v>104.54210369856</v>
          </cell>
          <cell r="U90">
            <v>104.54210369856</v>
          </cell>
          <cell r="V90">
            <v>104.54210369856</v>
          </cell>
          <cell r="W90">
            <v>104.54210369856</v>
          </cell>
          <cell r="X90">
            <v>104.54210369856</v>
          </cell>
          <cell r="Y90">
            <v>104.54210369856</v>
          </cell>
          <cell r="Z90">
            <v>104.54210369856</v>
          </cell>
          <cell r="AA90">
            <v>104.54210369856</v>
          </cell>
          <cell r="AB90">
            <v>104.54210369856</v>
          </cell>
          <cell r="AC90">
            <v>104.54210369856</v>
          </cell>
          <cell r="AD90">
            <v>104.54210369856</v>
          </cell>
          <cell r="AE90">
            <v>104.54210369856</v>
          </cell>
          <cell r="AF90">
            <v>104.54210369856</v>
          </cell>
          <cell r="AG90">
            <v>104.54210369856</v>
          </cell>
          <cell r="AH90">
            <v>104.54210369856</v>
          </cell>
          <cell r="AI90">
            <v>104.54210369856</v>
          </cell>
          <cell r="AJ90">
            <v>104.54210369856</v>
          </cell>
          <cell r="AK90">
            <v>104.54210369856</v>
          </cell>
          <cell r="AL90">
            <v>104.54210369856</v>
          </cell>
          <cell r="AM90">
            <v>104.54210369856</v>
          </cell>
          <cell r="AN90">
            <v>104.54210369856</v>
          </cell>
          <cell r="AO90">
            <v>104.54210369856</v>
          </cell>
          <cell r="AP90">
            <v>104.54210369856</v>
          </cell>
          <cell r="AQ90">
            <v>104.54210369856</v>
          </cell>
          <cell r="AR90">
            <v>104.54210369856</v>
          </cell>
          <cell r="AS90">
            <v>104.54210369856</v>
          </cell>
          <cell r="AT90">
            <v>104.54210369856</v>
          </cell>
          <cell r="AU90">
            <v>104.54210369856</v>
          </cell>
          <cell r="AV90">
            <v>104.54210369856</v>
          </cell>
          <cell r="AW90">
            <v>104.54210369856</v>
          </cell>
          <cell r="AX90">
            <v>104.54210369856</v>
          </cell>
          <cell r="AY90">
            <v>104.54210369856</v>
          </cell>
          <cell r="AZ90">
            <v>104.54210369856</v>
          </cell>
          <cell r="BA90">
            <v>104.54210369856</v>
          </cell>
          <cell r="BB90">
            <v>104.54210369856</v>
          </cell>
          <cell r="BC90">
            <v>104.54210369856</v>
          </cell>
          <cell r="BD90">
            <v>104.54210369856</v>
          </cell>
          <cell r="BE90">
            <v>104.54210369856</v>
          </cell>
          <cell r="BF90">
            <v>104.54210369856</v>
          </cell>
          <cell r="BG90">
            <v>104.54210369856</v>
          </cell>
          <cell r="BH90">
            <v>104.54210369856</v>
          </cell>
          <cell r="BI90">
            <v>104.54210369856</v>
          </cell>
          <cell r="BJ90">
            <v>104.54210369856</v>
          </cell>
          <cell r="BK90">
            <v>104.54210369856</v>
          </cell>
          <cell r="BL90">
            <v>104.54210369856</v>
          </cell>
          <cell r="BM90">
            <v>104.54210369856</v>
          </cell>
          <cell r="BN90">
            <v>104.54210369856</v>
          </cell>
          <cell r="BO90">
            <v>104.54210369856</v>
          </cell>
          <cell r="BP90">
            <v>104.54210369856</v>
          </cell>
          <cell r="BQ90">
            <v>104.54210369856</v>
          </cell>
          <cell r="BR90">
            <v>104.54210369856</v>
          </cell>
          <cell r="BS90">
            <v>104.54210369856</v>
          </cell>
          <cell r="BT90">
            <v>104.54210369856</v>
          </cell>
          <cell r="BU90">
            <v>104.54210369856</v>
          </cell>
          <cell r="BV90">
            <v>104.54210369856</v>
          </cell>
          <cell r="BW90">
            <v>104.54210369856</v>
          </cell>
          <cell r="BX90">
            <v>104.54210369856</v>
          </cell>
          <cell r="BY90">
            <v>104.54210369856</v>
          </cell>
          <cell r="BZ90">
            <v>104.54210369856</v>
          </cell>
          <cell r="CA90">
            <v>104.54210369856</v>
          </cell>
          <cell r="CB90">
            <v>104.54210369856</v>
          </cell>
          <cell r="CC90">
            <v>104.54210369856</v>
          </cell>
          <cell r="CD90">
            <v>104.54210369856</v>
          </cell>
          <cell r="CE90">
            <v>104.54210369856</v>
          </cell>
          <cell r="CF90">
            <v>104.54210369856</v>
          </cell>
          <cell r="CG90">
            <v>104.54210369856</v>
          </cell>
          <cell r="CH90">
            <v>104.54210369856</v>
          </cell>
          <cell r="CI90">
            <v>104.54210369856</v>
          </cell>
          <cell r="CJ90">
            <v>104.54210369856</v>
          </cell>
          <cell r="CK90">
            <v>104.54210369856</v>
          </cell>
          <cell r="CL90">
            <v>104.54210369856</v>
          </cell>
          <cell r="CM90">
            <v>104.54210369856</v>
          </cell>
          <cell r="CN90">
            <v>104.54210369856</v>
          </cell>
          <cell r="CO90">
            <v>104.54210369856</v>
          </cell>
          <cell r="CP90">
            <v>104.54210369856</v>
          </cell>
          <cell r="CQ90">
            <v>104.54210369856</v>
          </cell>
          <cell r="CR90">
            <v>104.54210369856</v>
          </cell>
          <cell r="CS90">
            <v>104.54210369856</v>
          </cell>
          <cell r="CT90">
            <v>104.54210369856</v>
          </cell>
          <cell r="CU90">
            <v>104.54210369856</v>
          </cell>
          <cell r="CV90">
            <v>104.54210369856</v>
          </cell>
          <cell r="CW90">
            <v>104.54210369856</v>
          </cell>
          <cell r="CX90">
            <v>104.54210369856</v>
          </cell>
          <cell r="CY90">
            <v>104.54210369856</v>
          </cell>
          <cell r="DA90" t="str">
            <v>BAB1</v>
          </cell>
          <cell r="DB90">
            <v>104.54210369856</v>
          </cell>
          <cell r="DC90">
            <v>209.08420739712</v>
          </cell>
          <cell r="DD90">
            <v>313.62631109567997</v>
          </cell>
          <cell r="DE90">
            <v>418.16841479423999</v>
          </cell>
          <cell r="DF90">
            <v>522.71051849280002</v>
          </cell>
          <cell r="DG90">
            <v>627.25262219136005</v>
          </cell>
          <cell r="DH90">
            <v>731.79472588992007</v>
          </cell>
          <cell r="DI90">
            <v>836.3368295884801</v>
          </cell>
          <cell r="DJ90">
            <v>940.87893328704013</v>
          </cell>
          <cell r="DK90">
            <v>1045.4210369856</v>
          </cell>
          <cell r="DL90">
            <v>1149.96314068416</v>
          </cell>
          <cell r="DM90">
            <v>1254.5052443827199</v>
          </cell>
          <cell r="DN90">
            <v>1359.0473480812798</v>
          </cell>
          <cell r="DO90">
            <v>1463.5894517798397</v>
          </cell>
          <cell r="DP90">
            <v>1568.1315554783996</v>
          </cell>
          <cell r="DQ90">
            <v>1672.6736591769595</v>
          </cell>
          <cell r="DR90">
            <v>1777.2157628755194</v>
          </cell>
          <cell r="DS90">
            <v>1881.7578665740793</v>
          </cell>
          <cell r="DT90">
            <v>1986.2999702726393</v>
          </cell>
          <cell r="DU90">
            <v>2090.8420739711992</v>
          </cell>
          <cell r="DV90">
            <v>2195.3841776697591</v>
          </cell>
          <cell r="DW90">
            <v>2299.926281368319</v>
          </cell>
          <cell r="DX90">
            <v>2404.4683850668789</v>
          </cell>
          <cell r="DY90">
            <v>2509.0104887654388</v>
          </cell>
          <cell r="DZ90">
            <v>2613.5525924639987</v>
          </cell>
          <cell r="EA90">
            <v>2718.0946961625586</v>
          </cell>
          <cell r="EB90">
            <v>2822.6367998611186</v>
          </cell>
          <cell r="EC90">
            <v>2927.1789035596785</v>
          </cell>
          <cell r="ED90">
            <v>3031.7210072582384</v>
          </cell>
          <cell r="EE90">
            <v>3136.2631109567983</v>
          </cell>
          <cell r="EF90">
            <v>3240.8052146553582</v>
          </cell>
          <cell r="EG90">
            <v>3345.3473183539181</v>
          </cell>
          <cell r="EH90">
            <v>3449.889422052478</v>
          </cell>
          <cell r="EI90">
            <v>3554.431525751038</v>
          </cell>
          <cell r="EJ90">
            <v>3658.9736294495979</v>
          </cell>
          <cell r="EK90">
            <v>3763.5157331481578</v>
          </cell>
          <cell r="EL90">
            <v>3868.0578368467177</v>
          </cell>
          <cell r="EM90">
            <v>3972.5999405452776</v>
          </cell>
          <cell r="EN90">
            <v>4077.1420442438375</v>
          </cell>
          <cell r="EO90">
            <v>4181.6841479423974</v>
          </cell>
          <cell r="EP90">
            <v>4286.2262516409573</v>
          </cell>
          <cell r="EQ90">
            <v>4390.7683553395173</v>
          </cell>
          <cell r="ER90">
            <v>4495.3104590380772</v>
          </cell>
          <cell r="ES90">
            <v>4599.8525627366371</v>
          </cell>
          <cell r="ET90">
            <v>4704.394666435197</v>
          </cell>
          <cell r="EU90">
            <v>4808.9367701337569</v>
          </cell>
          <cell r="EV90">
            <v>4913.4788738323168</v>
          </cell>
          <cell r="EW90">
            <v>5018.0209775308767</v>
          </cell>
          <cell r="EX90">
            <v>5122.5630812294366</v>
          </cell>
          <cell r="EY90">
            <v>5227.1051849279966</v>
          </cell>
          <cell r="EZ90">
            <v>5331.6472886265565</v>
          </cell>
          <cell r="FA90">
            <v>5436.1893923251164</v>
          </cell>
          <cell r="FB90">
            <v>5540.7314960236763</v>
          </cell>
          <cell r="FC90">
            <v>5645.2735997222362</v>
          </cell>
          <cell r="FD90">
            <v>5749.8157034207961</v>
          </cell>
          <cell r="FE90">
            <v>5854.357807119356</v>
          </cell>
          <cell r="FF90">
            <v>5958.899910817916</v>
          </cell>
          <cell r="FG90">
            <v>6063.4420145164759</v>
          </cell>
          <cell r="FH90">
            <v>6167.9841182150358</v>
          </cell>
          <cell r="FI90">
            <v>6272.5262219135957</v>
          </cell>
          <cell r="FJ90">
            <v>6377.0683256121556</v>
          </cell>
          <cell r="FK90">
            <v>6481.6104293107155</v>
          </cell>
          <cell r="FL90">
            <v>6586.1525330092754</v>
          </cell>
          <cell r="FM90">
            <v>6690.6946367078353</v>
          </cell>
          <cell r="FN90">
            <v>6795.2367404063953</v>
          </cell>
          <cell r="FO90">
            <v>6899.7788441049552</v>
          </cell>
          <cell r="FP90">
            <v>7004.3209478035151</v>
          </cell>
          <cell r="FQ90">
            <v>7108.863051502075</v>
          </cell>
          <cell r="FR90">
            <v>7213.4051552006349</v>
          </cell>
          <cell r="FS90">
            <v>7317.9472588991948</v>
          </cell>
          <cell r="FT90">
            <v>7422.4893625977547</v>
          </cell>
          <cell r="FU90">
            <v>7527.0314662963146</v>
          </cell>
          <cell r="FV90">
            <v>7631.5735699948746</v>
          </cell>
          <cell r="FW90">
            <v>7736.1156736934345</v>
          </cell>
          <cell r="FX90">
            <v>7840.6577773919944</v>
          </cell>
          <cell r="FY90">
            <v>7945.1998810905543</v>
          </cell>
          <cell r="FZ90">
            <v>8049.7419847891142</v>
          </cell>
          <cell r="GA90">
            <v>8154.2840884876741</v>
          </cell>
          <cell r="GB90">
            <v>8258.826192186234</v>
          </cell>
          <cell r="GC90">
            <v>8363.3682958847949</v>
          </cell>
          <cell r="GD90">
            <v>8467.9103995833557</v>
          </cell>
          <cell r="GE90">
            <v>8572.4525032819165</v>
          </cell>
          <cell r="GF90">
            <v>8676.9946069804773</v>
          </cell>
          <cell r="GG90">
            <v>8781.5367106790382</v>
          </cell>
          <cell r="GH90">
            <v>8886.078814377599</v>
          </cell>
          <cell r="GI90">
            <v>8990.6209180761598</v>
          </cell>
          <cell r="GJ90">
            <v>9095.1630217747206</v>
          </cell>
          <cell r="GK90">
            <v>9199.7051254732814</v>
          </cell>
          <cell r="GL90">
            <v>9304.2472291718423</v>
          </cell>
          <cell r="GM90">
            <v>9408.7893328704031</v>
          </cell>
          <cell r="GN90">
            <v>9513.3314365689639</v>
          </cell>
          <cell r="GO90">
            <v>9617.8735402675247</v>
          </cell>
          <cell r="GP90">
            <v>9722.4156439660856</v>
          </cell>
          <cell r="GQ90">
            <v>9826.9577476646464</v>
          </cell>
          <cell r="GR90">
            <v>9931.4998513632072</v>
          </cell>
          <cell r="GS90">
            <v>10036.041955061768</v>
          </cell>
          <cell r="GT90">
            <v>10140.584058760329</v>
          </cell>
          <cell r="GU90">
            <v>10245.12616245889</v>
          </cell>
          <cell r="GV90">
            <v>10349.66826615745</v>
          </cell>
          <cell r="GW90">
            <v>10454.210369856011</v>
          </cell>
        </row>
        <row r="91">
          <cell r="B91" t="str">
            <v>PDE2</v>
          </cell>
          <cell r="C91">
            <v>1.57</v>
          </cell>
          <cell r="D91">
            <v>165.78899273408001</v>
          </cell>
          <cell r="E91">
            <v>165.78899273408001</v>
          </cell>
          <cell r="F91">
            <v>165.78899273408001</v>
          </cell>
          <cell r="G91">
            <v>165.78899273408001</v>
          </cell>
          <cell r="H91">
            <v>165.78899273408001</v>
          </cell>
          <cell r="I91">
            <v>165.78899273408001</v>
          </cell>
          <cell r="J91">
            <v>165.78899273408001</v>
          </cell>
          <cell r="K91">
            <v>165.78899273408001</v>
          </cell>
          <cell r="L91">
            <v>165.78899273408001</v>
          </cell>
          <cell r="M91">
            <v>165.78899273408001</v>
          </cell>
          <cell r="N91">
            <v>165.78899273408001</v>
          </cell>
          <cell r="O91">
            <v>165.78899273408001</v>
          </cell>
          <cell r="P91">
            <v>165.78899273408001</v>
          </cell>
          <cell r="Q91">
            <v>165.78899273408001</v>
          </cell>
          <cell r="R91">
            <v>165.78899273408001</v>
          </cell>
          <cell r="S91">
            <v>165.78899273408001</v>
          </cell>
          <cell r="T91">
            <v>165.78899273408001</v>
          </cell>
          <cell r="U91">
            <v>165.78899273408001</v>
          </cell>
          <cell r="V91">
            <v>165.78899273408001</v>
          </cell>
          <cell r="W91">
            <v>165.78899273408001</v>
          </cell>
          <cell r="X91">
            <v>165.78899273408001</v>
          </cell>
          <cell r="Y91">
            <v>165.78899273408001</v>
          </cell>
          <cell r="Z91">
            <v>165.78899273408001</v>
          </cell>
          <cell r="AA91">
            <v>165.78899273408001</v>
          </cell>
          <cell r="AB91">
            <v>165.78899273408001</v>
          </cell>
          <cell r="AC91">
            <v>165.78899273408001</v>
          </cell>
          <cell r="AD91">
            <v>165.78899273408001</v>
          </cell>
          <cell r="AE91">
            <v>165.78899273408001</v>
          </cell>
          <cell r="AF91">
            <v>165.78899273408001</v>
          </cell>
          <cell r="AG91">
            <v>165.78899273408001</v>
          </cell>
          <cell r="AH91">
            <v>165.78899273408001</v>
          </cell>
          <cell r="AI91">
            <v>165.78899273408001</v>
          </cell>
          <cell r="AJ91">
            <v>165.78899273408001</v>
          </cell>
          <cell r="AK91">
            <v>165.78899273408001</v>
          </cell>
          <cell r="AL91">
            <v>165.78899273408001</v>
          </cell>
          <cell r="AM91">
            <v>165.78899273408001</v>
          </cell>
          <cell r="AN91">
            <v>165.78899273408001</v>
          </cell>
          <cell r="AO91">
            <v>165.78899273408001</v>
          </cell>
          <cell r="AP91">
            <v>165.78899273408001</v>
          </cell>
          <cell r="AQ91">
            <v>165.78899273408001</v>
          </cell>
          <cell r="AR91">
            <v>165.78899273408001</v>
          </cell>
          <cell r="AS91">
            <v>165.78899273408001</v>
          </cell>
          <cell r="AT91">
            <v>165.78899273408001</v>
          </cell>
          <cell r="AU91">
            <v>165.78899273408001</v>
          </cell>
          <cell r="AV91">
            <v>165.78899273408001</v>
          </cell>
          <cell r="AW91">
            <v>165.78899273408001</v>
          </cell>
          <cell r="AX91">
            <v>165.78899273408001</v>
          </cell>
          <cell r="AY91">
            <v>165.78899273408001</v>
          </cell>
          <cell r="AZ91">
            <v>165.78899273408001</v>
          </cell>
          <cell r="BA91">
            <v>165.78899273408001</v>
          </cell>
          <cell r="BB91">
            <v>165.78899273408001</v>
          </cell>
          <cell r="BC91">
            <v>165.78899273408001</v>
          </cell>
          <cell r="BD91">
            <v>165.78899273408001</v>
          </cell>
          <cell r="BE91">
            <v>165.78899273408001</v>
          </cell>
          <cell r="BF91">
            <v>165.78899273408001</v>
          </cell>
          <cell r="BG91">
            <v>165.78899273408001</v>
          </cell>
          <cell r="BH91">
            <v>165.78899273408001</v>
          </cell>
          <cell r="BI91">
            <v>165.78899273408001</v>
          </cell>
          <cell r="BJ91">
            <v>165.78899273408001</v>
          </cell>
          <cell r="BK91">
            <v>165.78899273408001</v>
          </cell>
          <cell r="BL91">
            <v>165.78899273408001</v>
          </cell>
          <cell r="BM91">
            <v>165.78899273408001</v>
          </cell>
          <cell r="BN91">
            <v>165.78899273408001</v>
          </cell>
          <cell r="BO91">
            <v>165.78899273408001</v>
          </cell>
          <cell r="BP91">
            <v>165.78899273408001</v>
          </cell>
          <cell r="BQ91">
            <v>165.78899273408001</v>
          </cell>
          <cell r="BR91">
            <v>165.78899273408001</v>
          </cell>
          <cell r="BS91">
            <v>165.78899273408001</v>
          </cell>
          <cell r="BT91">
            <v>165.78899273408001</v>
          </cell>
          <cell r="BU91">
            <v>165.78899273408001</v>
          </cell>
          <cell r="BV91">
            <v>165.78899273408001</v>
          </cell>
          <cell r="BW91">
            <v>165.78899273408001</v>
          </cell>
          <cell r="BX91">
            <v>165.78899273408001</v>
          </cell>
          <cell r="BY91">
            <v>165.78899273408001</v>
          </cell>
          <cell r="BZ91">
            <v>165.78899273408001</v>
          </cell>
          <cell r="CA91">
            <v>165.78899273408001</v>
          </cell>
          <cell r="CB91">
            <v>165.78899273408001</v>
          </cell>
          <cell r="CC91">
            <v>165.78899273408001</v>
          </cell>
          <cell r="CD91">
            <v>165.78899273408001</v>
          </cell>
          <cell r="CE91">
            <v>165.78899273408001</v>
          </cell>
          <cell r="CF91">
            <v>165.78899273408001</v>
          </cell>
          <cell r="CG91">
            <v>165.78899273408001</v>
          </cell>
          <cell r="CH91">
            <v>165.78899273408001</v>
          </cell>
          <cell r="CI91">
            <v>165.78899273408001</v>
          </cell>
          <cell r="CJ91">
            <v>165.78899273408001</v>
          </cell>
          <cell r="CK91">
            <v>165.78899273408001</v>
          </cell>
          <cell r="CL91">
            <v>165.78899273408001</v>
          </cell>
          <cell r="CM91">
            <v>165.78899273408001</v>
          </cell>
          <cell r="CN91">
            <v>165.78899273408001</v>
          </cell>
          <cell r="CO91">
            <v>165.78899273408001</v>
          </cell>
          <cell r="CP91">
            <v>165.78899273408001</v>
          </cell>
          <cell r="CQ91">
            <v>165.78899273408001</v>
          </cell>
          <cell r="CR91">
            <v>165.78899273408001</v>
          </cell>
          <cell r="CS91">
            <v>165.78899273408001</v>
          </cell>
          <cell r="CT91">
            <v>165.78899273408001</v>
          </cell>
          <cell r="CU91">
            <v>165.78899273408001</v>
          </cell>
          <cell r="CV91">
            <v>165.78899273408001</v>
          </cell>
          <cell r="CW91">
            <v>165.78899273408001</v>
          </cell>
          <cell r="CX91">
            <v>165.78899273408001</v>
          </cell>
          <cell r="CY91">
            <v>165.78899273408001</v>
          </cell>
          <cell r="DA91" t="str">
            <v>PDE2</v>
          </cell>
          <cell r="DB91">
            <v>165.78899273408001</v>
          </cell>
          <cell r="DC91">
            <v>331.57798546816002</v>
          </cell>
          <cell r="DD91">
            <v>497.36697820224003</v>
          </cell>
          <cell r="DE91">
            <v>663.15597093632005</v>
          </cell>
          <cell r="DF91">
            <v>828.94496367040006</v>
          </cell>
          <cell r="DG91">
            <v>994.73395640448007</v>
          </cell>
          <cell r="DH91">
            <v>1160.5229491385601</v>
          </cell>
          <cell r="DI91">
            <v>1326.3119418726401</v>
          </cell>
          <cell r="DJ91">
            <v>1492.1009346067201</v>
          </cell>
          <cell r="DK91">
            <v>1657.8899273408001</v>
          </cell>
          <cell r="DL91">
            <v>1823.6789200748801</v>
          </cell>
          <cell r="DM91">
            <v>1989.4679128089601</v>
          </cell>
          <cell r="DN91">
            <v>2155.2569055430404</v>
          </cell>
          <cell r="DO91">
            <v>2321.0458982771206</v>
          </cell>
          <cell r="DP91">
            <v>2486.8348910112009</v>
          </cell>
          <cell r="DQ91">
            <v>2652.6238837452811</v>
          </cell>
          <cell r="DR91">
            <v>2818.4128764793613</v>
          </cell>
          <cell r="DS91">
            <v>2984.2018692134416</v>
          </cell>
          <cell r="DT91">
            <v>3149.9908619475218</v>
          </cell>
          <cell r="DU91">
            <v>3315.779854681602</v>
          </cell>
          <cell r="DV91">
            <v>3481.5688474156823</v>
          </cell>
          <cell r="DW91">
            <v>3647.3578401497625</v>
          </cell>
          <cell r="DX91">
            <v>3813.1468328838428</v>
          </cell>
          <cell r="DY91">
            <v>3978.935825617923</v>
          </cell>
          <cell r="DZ91">
            <v>4144.7248183520032</v>
          </cell>
          <cell r="EA91">
            <v>4310.5138110860835</v>
          </cell>
          <cell r="EB91">
            <v>4476.3028038201637</v>
          </cell>
          <cell r="EC91">
            <v>4642.091796554244</v>
          </cell>
          <cell r="ED91">
            <v>4807.8807892883242</v>
          </cell>
          <cell r="EE91">
            <v>4973.6697820224044</v>
          </cell>
          <cell r="EF91">
            <v>5139.4587747564847</v>
          </cell>
          <cell r="EG91">
            <v>5305.2477674905649</v>
          </cell>
          <cell r="EH91">
            <v>5471.0367602246451</v>
          </cell>
          <cell r="EI91">
            <v>5636.8257529587254</v>
          </cell>
          <cell r="EJ91">
            <v>5802.6147456928056</v>
          </cell>
          <cell r="EK91">
            <v>5968.4037384268859</v>
          </cell>
          <cell r="EL91">
            <v>6134.1927311609661</v>
          </cell>
          <cell r="EM91">
            <v>6299.9817238950463</v>
          </cell>
          <cell r="EN91">
            <v>6465.7707166291266</v>
          </cell>
          <cell r="EO91">
            <v>6631.5597093632068</v>
          </cell>
          <cell r="EP91">
            <v>6797.3487020972871</v>
          </cell>
          <cell r="EQ91">
            <v>6963.1376948313673</v>
          </cell>
          <cell r="ER91">
            <v>7128.9266875654475</v>
          </cell>
          <cell r="ES91">
            <v>7294.7156802995278</v>
          </cell>
          <cell r="ET91">
            <v>7460.504673033608</v>
          </cell>
          <cell r="EU91">
            <v>7626.2936657676883</v>
          </cell>
          <cell r="EV91">
            <v>7792.0826585017685</v>
          </cell>
          <cell r="EW91">
            <v>7957.8716512358487</v>
          </cell>
          <cell r="EX91">
            <v>8123.660643969929</v>
          </cell>
          <cell r="EY91">
            <v>8289.4496367040083</v>
          </cell>
          <cell r="EZ91">
            <v>8455.2386294380885</v>
          </cell>
          <cell r="FA91">
            <v>8621.0276221721688</v>
          </cell>
          <cell r="FB91">
            <v>8786.816614906249</v>
          </cell>
          <cell r="FC91">
            <v>8952.6056076403293</v>
          </cell>
          <cell r="FD91">
            <v>9118.3946003744095</v>
          </cell>
          <cell r="FE91">
            <v>9284.1835931084897</v>
          </cell>
          <cell r="FF91">
            <v>9449.97258584257</v>
          </cell>
          <cell r="FG91">
            <v>9615.7615785766502</v>
          </cell>
          <cell r="FH91">
            <v>9781.5505713107304</v>
          </cell>
          <cell r="FI91">
            <v>9947.3395640448107</v>
          </cell>
          <cell r="FJ91">
            <v>10113.128556778891</v>
          </cell>
          <cell r="FK91">
            <v>10278.917549512971</v>
          </cell>
          <cell r="FL91">
            <v>10444.706542247051</v>
          </cell>
          <cell r="FM91">
            <v>10610.495534981132</v>
          </cell>
          <cell r="FN91">
            <v>10776.284527715212</v>
          </cell>
          <cell r="FO91">
            <v>10942.073520449292</v>
          </cell>
          <cell r="FP91">
            <v>11107.862513183372</v>
          </cell>
          <cell r="FQ91">
            <v>11273.651505917453</v>
          </cell>
          <cell r="FR91">
            <v>11439.440498651533</v>
          </cell>
          <cell r="FS91">
            <v>11605.229491385613</v>
          </cell>
          <cell r="FT91">
            <v>11771.018484119693</v>
          </cell>
          <cell r="FU91">
            <v>11936.807476853774</v>
          </cell>
          <cell r="FV91">
            <v>12102.596469587854</v>
          </cell>
          <cell r="FW91">
            <v>12268.385462321934</v>
          </cell>
          <cell r="FX91">
            <v>12434.174455056014</v>
          </cell>
          <cell r="FY91">
            <v>12599.963447790095</v>
          </cell>
          <cell r="FZ91">
            <v>12765.752440524175</v>
          </cell>
          <cell r="GA91">
            <v>12931.541433258255</v>
          </cell>
          <cell r="GB91">
            <v>13097.330425992335</v>
          </cell>
          <cell r="GC91">
            <v>13263.119418726415</v>
          </cell>
          <cell r="GD91">
            <v>13428.908411460496</v>
          </cell>
          <cell r="GE91">
            <v>13594.697404194576</v>
          </cell>
          <cell r="GF91">
            <v>13760.486396928656</v>
          </cell>
          <cell r="GG91">
            <v>13926.275389662736</v>
          </cell>
          <cell r="GH91">
            <v>14092.064382396817</v>
          </cell>
          <cell r="GI91">
            <v>14257.853375130897</v>
          </cell>
          <cell r="GJ91">
            <v>14423.642367864977</v>
          </cell>
          <cell r="GK91">
            <v>14589.431360599057</v>
          </cell>
          <cell r="GL91">
            <v>14755.220353333138</v>
          </cell>
          <cell r="GM91">
            <v>14921.009346067218</v>
          </cell>
          <cell r="GN91">
            <v>15086.798338801298</v>
          </cell>
          <cell r="GO91">
            <v>15252.587331535378</v>
          </cell>
          <cell r="GP91">
            <v>15418.376324269459</v>
          </cell>
          <cell r="GQ91">
            <v>15584.165317003539</v>
          </cell>
          <cell r="GR91">
            <v>15749.954309737619</v>
          </cell>
          <cell r="GS91">
            <v>15915.743302471699</v>
          </cell>
          <cell r="GT91">
            <v>16081.53229520578</v>
          </cell>
          <cell r="GU91">
            <v>16247.32128793986</v>
          </cell>
          <cell r="GV91">
            <v>16413.11028067394</v>
          </cell>
          <cell r="GW91">
            <v>16578.89927340802</v>
          </cell>
        </row>
        <row r="92">
          <cell r="B92" t="str">
            <v>PDE1</v>
          </cell>
          <cell r="C92">
            <v>1.47</v>
          </cell>
          <cell r="D92">
            <v>155.22918427968</v>
          </cell>
          <cell r="E92">
            <v>155.22918427968</v>
          </cell>
          <cell r="F92">
            <v>155.22918427968</v>
          </cell>
          <cell r="G92">
            <v>155.22918427968</v>
          </cell>
          <cell r="H92">
            <v>155.22918427968</v>
          </cell>
          <cell r="I92">
            <v>155.22918427968</v>
          </cell>
          <cell r="J92">
            <v>155.22918427968</v>
          </cell>
          <cell r="K92">
            <v>155.22918427968</v>
          </cell>
          <cell r="L92">
            <v>155.22918427968</v>
          </cell>
          <cell r="M92">
            <v>155.22918427968</v>
          </cell>
          <cell r="N92">
            <v>155.22918427968</v>
          </cell>
          <cell r="O92">
            <v>155.22918427968</v>
          </cell>
          <cell r="P92">
            <v>155.22918427968</v>
          </cell>
          <cell r="Q92">
            <v>155.22918427968</v>
          </cell>
          <cell r="R92">
            <v>155.22918427968</v>
          </cell>
          <cell r="S92">
            <v>155.22918427968</v>
          </cell>
          <cell r="T92">
            <v>155.22918427968</v>
          </cell>
          <cell r="U92">
            <v>155.22918427968</v>
          </cell>
          <cell r="V92">
            <v>155.22918427968</v>
          </cell>
          <cell r="W92">
            <v>155.22918427968</v>
          </cell>
          <cell r="X92">
            <v>155.22918427968</v>
          </cell>
          <cell r="Y92">
            <v>155.22918427968</v>
          </cell>
          <cell r="Z92">
            <v>155.22918427968</v>
          </cell>
          <cell r="AA92">
            <v>155.22918427968</v>
          </cell>
          <cell r="AB92">
            <v>155.22918427968</v>
          </cell>
          <cell r="AC92">
            <v>155.22918427968</v>
          </cell>
          <cell r="AD92">
            <v>155.22918427968</v>
          </cell>
          <cell r="AE92">
            <v>155.22918427968</v>
          </cell>
          <cell r="AF92">
            <v>155.22918427968</v>
          </cell>
          <cell r="AG92">
            <v>155.22918427968</v>
          </cell>
          <cell r="AH92">
            <v>155.22918427968</v>
          </cell>
          <cell r="AI92">
            <v>155.22918427968</v>
          </cell>
          <cell r="AJ92">
            <v>155.22918427968</v>
          </cell>
          <cell r="AK92">
            <v>155.22918427968</v>
          </cell>
          <cell r="AL92">
            <v>155.22918427968</v>
          </cell>
          <cell r="AM92">
            <v>155.22918427968</v>
          </cell>
          <cell r="AN92">
            <v>155.22918427968</v>
          </cell>
          <cell r="AO92">
            <v>155.22918427968</v>
          </cell>
          <cell r="AP92">
            <v>155.22918427968</v>
          </cell>
          <cell r="AQ92">
            <v>155.22918427968</v>
          </cell>
          <cell r="AR92">
            <v>155.22918427968</v>
          </cell>
          <cell r="AS92">
            <v>155.22918427968</v>
          </cell>
          <cell r="AT92">
            <v>155.22918427968</v>
          </cell>
          <cell r="AU92">
            <v>155.22918427968</v>
          </cell>
          <cell r="AV92">
            <v>155.22918427968</v>
          </cell>
          <cell r="AW92">
            <v>155.22918427968</v>
          </cell>
          <cell r="AX92">
            <v>155.22918427968</v>
          </cell>
          <cell r="AY92">
            <v>155.22918427968</v>
          </cell>
          <cell r="AZ92">
            <v>155.22918427968</v>
          </cell>
          <cell r="BA92">
            <v>155.22918427968</v>
          </cell>
          <cell r="BB92">
            <v>155.22918427968</v>
          </cell>
          <cell r="BC92">
            <v>155.22918427968</v>
          </cell>
          <cell r="BD92">
            <v>155.22918427968</v>
          </cell>
          <cell r="BE92">
            <v>155.22918427968</v>
          </cell>
          <cell r="BF92">
            <v>155.22918427968</v>
          </cell>
          <cell r="BG92">
            <v>155.22918427968</v>
          </cell>
          <cell r="BH92">
            <v>155.22918427968</v>
          </cell>
          <cell r="BI92">
            <v>155.22918427968</v>
          </cell>
          <cell r="BJ92">
            <v>155.22918427968</v>
          </cell>
          <cell r="BK92">
            <v>155.22918427968</v>
          </cell>
          <cell r="BL92">
            <v>155.22918427968</v>
          </cell>
          <cell r="BM92">
            <v>155.22918427968</v>
          </cell>
          <cell r="BN92">
            <v>155.22918427968</v>
          </cell>
          <cell r="BO92">
            <v>155.22918427968</v>
          </cell>
          <cell r="BP92">
            <v>155.22918427968</v>
          </cell>
          <cell r="BQ92">
            <v>155.22918427968</v>
          </cell>
          <cell r="BR92">
            <v>155.22918427968</v>
          </cell>
          <cell r="BS92">
            <v>155.22918427968</v>
          </cell>
          <cell r="BT92">
            <v>155.22918427968</v>
          </cell>
          <cell r="BU92">
            <v>155.22918427968</v>
          </cell>
          <cell r="BV92">
            <v>155.22918427968</v>
          </cell>
          <cell r="BW92">
            <v>155.22918427968</v>
          </cell>
          <cell r="BX92">
            <v>155.22918427968</v>
          </cell>
          <cell r="BY92">
            <v>155.22918427968</v>
          </cell>
          <cell r="BZ92">
            <v>155.22918427968</v>
          </cell>
          <cell r="CA92">
            <v>155.22918427968</v>
          </cell>
          <cell r="CB92">
            <v>155.22918427968</v>
          </cell>
          <cell r="CC92">
            <v>155.22918427968</v>
          </cell>
          <cell r="CD92">
            <v>155.22918427968</v>
          </cell>
          <cell r="CE92">
            <v>155.22918427968</v>
          </cell>
          <cell r="CF92">
            <v>155.22918427968</v>
          </cell>
          <cell r="CG92">
            <v>155.22918427968</v>
          </cell>
          <cell r="CH92">
            <v>155.22918427968</v>
          </cell>
          <cell r="CI92">
            <v>155.22918427968</v>
          </cell>
          <cell r="CJ92">
            <v>155.22918427968</v>
          </cell>
          <cell r="CK92">
            <v>155.22918427968</v>
          </cell>
          <cell r="CL92">
            <v>155.22918427968</v>
          </cell>
          <cell r="CM92">
            <v>155.22918427968</v>
          </cell>
          <cell r="CN92">
            <v>155.22918427968</v>
          </cell>
          <cell r="CO92">
            <v>155.22918427968</v>
          </cell>
          <cell r="CP92">
            <v>155.22918427968</v>
          </cell>
          <cell r="CQ92">
            <v>155.22918427968</v>
          </cell>
          <cell r="CR92">
            <v>155.22918427968</v>
          </cell>
          <cell r="CS92">
            <v>155.22918427968</v>
          </cell>
          <cell r="CT92">
            <v>155.22918427968</v>
          </cell>
          <cell r="CU92">
            <v>155.22918427968</v>
          </cell>
          <cell r="CV92">
            <v>155.22918427968</v>
          </cell>
          <cell r="CW92">
            <v>155.22918427968</v>
          </cell>
          <cell r="CX92">
            <v>155.22918427968</v>
          </cell>
          <cell r="CY92">
            <v>155.22918427968</v>
          </cell>
          <cell r="DA92" t="str">
            <v>PDE1</v>
          </cell>
          <cell r="DB92">
            <v>155.22918427968</v>
          </cell>
          <cell r="DC92">
            <v>310.45836855936</v>
          </cell>
          <cell r="DD92">
            <v>465.68755283903999</v>
          </cell>
          <cell r="DE92">
            <v>620.91673711871999</v>
          </cell>
          <cell r="DF92">
            <v>776.14592139839999</v>
          </cell>
          <cell r="DG92">
            <v>931.37510567807999</v>
          </cell>
          <cell r="DH92">
            <v>1086.6042899577601</v>
          </cell>
          <cell r="DI92">
            <v>1241.83347423744</v>
          </cell>
          <cell r="DJ92">
            <v>1397.0626585171199</v>
          </cell>
          <cell r="DK92">
            <v>1552.2918427967998</v>
          </cell>
          <cell r="DL92">
            <v>1707.5210270764796</v>
          </cell>
          <cell r="DM92">
            <v>1862.7502113561595</v>
          </cell>
          <cell r="DN92">
            <v>2017.9793956358394</v>
          </cell>
          <cell r="DO92">
            <v>2173.2085799155193</v>
          </cell>
          <cell r="DP92">
            <v>2328.4377641951992</v>
          </cell>
          <cell r="DQ92">
            <v>2483.6669484748791</v>
          </cell>
          <cell r="DR92">
            <v>2638.8961327545589</v>
          </cell>
          <cell r="DS92">
            <v>2794.1253170342388</v>
          </cell>
          <cell r="DT92">
            <v>2949.3545013139187</v>
          </cell>
          <cell r="DU92">
            <v>3104.5836855935986</v>
          </cell>
          <cell r="DV92">
            <v>3259.8128698732785</v>
          </cell>
          <cell r="DW92">
            <v>3415.0420541529584</v>
          </cell>
          <cell r="DX92">
            <v>3570.2712384326383</v>
          </cell>
          <cell r="DY92">
            <v>3725.5004227123181</v>
          </cell>
          <cell r="DZ92">
            <v>3880.729606991998</v>
          </cell>
          <cell r="EA92">
            <v>4035.9587912716779</v>
          </cell>
          <cell r="EB92">
            <v>4191.1879755513582</v>
          </cell>
          <cell r="EC92">
            <v>4346.4171598310386</v>
          </cell>
          <cell r="ED92">
            <v>4501.6463441107189</v>
          </cell>
          <cell r="EE92">
            <v>4656.8755283903993</v>
          </cell>
          <cell r="EF92">
            <v>4812.1047126700796</v>
          </cell>
          <cell r="EG92">
            <v>4967.3338969497599</v>
          </cell>
          <cell r="EH92">
            <v>5122.5630812294403</v>
          </cell>
          <cell r="EI92">
            <v>5277.7922655091206</v>
          </cell>
          <cell r="EJ92">
            <v>5433.021449788801</v>
          </cell>
          <cell r="EK92">
            <v>5588.2506340684813</v>
          </cell>
          <cell r="EL92">
            <v>5743.4798183481616</v>
          </cell>
          <cell r="EM92">
            <v>5898.709002627842</v>
          </cell>
          <cell r="EN92">
            <v>6053.9381869075223</v>
          </cell>
          <cell r="EO92">
            <v>6209.1673711872027</v>
          </cell>
          <cell r="EP92">
            <v>6364.396555466883</v>
          </cell>
          <cell r="EQ92">
            <v>6519.6257397465633</v>
          </cell>
          <cell r="ER92">
            <v>6674.8549240262437</v>
          </cell>
          <cell r="ES92">
            <v>6830.084108305924</v>
          </cell>
          <cell r="ET92">
            <v>6985.3132925856044</v>
          </cell>
          <cell r="EU92">
            <v>7140.5424768652847</v>
          </cell>
          <cell r="EV92">
            <v>7295.771661144965</v>
          </cell>
          <cell r="EW92">
            <v>7451.0008454246454</v>
          </cell>
          <cell r="EX92">
            <v>7606.2300297043257</v>
          </cell>
          <cell r="EY92">
            <v>7761.4592139840061</v>
          </cell>
          <cell r="EZ92">
            <v>7916.6883982636864</v>
          </cell>
          <cell r="FA92">
            <v>8071.9175825433667</v>
          </cell>
          <cell r="FB92">
            <v>8227.1467668230471</v>
          </cell>
          <cell r="FC92">
            <v>8382.3759511027274</v>
          </cell>
          <cell r="FD92">
            <v>8537.6051353824078</v>
          </cell>
          <cell r="FE92">
            <v>8692.8343196620881</v>
          </cell>
          <cell r="FF92">
            <v>8848.0635039417684</v>
          </cell>
          <cell r="FG92">
            <v>9003.2926882214488</v>
          </cell>
          <cell r="FH92">
            <v>9158.5218725011291</v>
          </cell>
          <cell r="FI92">
            <v>9313.7510567808094</v>
          </cell>
          <cell r="FJ92">
            <v>9468.9802410604898</v>
          </cell>
          <cell r="FK92">
            <v>9624.2094253401701</v>
          </cell>
          <cell r="FL92">
            <v>9779.4386096198505</v>
          </cell>
          <cell r="FM92">
            <v>9934.6677938995308</v>
          </cell>
          <cell r="FN92">
            <v>10089.896978179211</v>
          </cell>
          <cell r="FO92">
            <v>10245.126162458891</v>
          </cell>
          <cell r="FP92">
            <v>10400.355346738572</v>
          </cell>
          <cell r="FQ92">
            <v>10555.584531018252</v>
          </cell>
          <cell r="FR92">
            <v>10710.813715297933</v>
          </cell>
          <cell r="FS92">
            <v>10866.042899577613</v>
          </cell>
          <cell r="FT92">
            <v>11021.272083857293</v>
          </cell>
          <cell r="FU92">
            <v>11176.501268136974</v>
          </cell>
          <cell r="FV92">
            <v>11331.730452416654</v>
          </cell>
          <cell r="FW92">
            <v>11486.959636696334</v>
          </cell>
          <cell r="FX92">
            <v>11642.188820976015</v>
          </cell>
          <cell r="FY92">
            <v>11797.418005255695</v>
          </cell>
          <cell r="FZ92">
            <v>11952.647189535375</v>
          </cell>
          <cell r="GA92">
            <v>12107.876373815056</v>
          </cell>
          <cell r="GB92">
            <v>12263.105558094736</v>
          </cell>
          <cell r="GC92">
            <v>12418.334742374416</v>
          </cell>
          <cell r="GD92">
            <v>12573.563926654097</v>
          </cell>
          <cell r="GE92">
            <v>12728.793110933777</v>
          </cell>
          <cell r="GF92">
            <v>12884.022295213457</v>
          </cell>
          <cell r="GG92">
            <v>13039.251479493138</v>
          </cell>
          <cell r="GH92">
            <v>13194.480663772818</v>
          </cell>
          <cell r="GI92">
            <v>13349.709848052498</v>
          </cell>
          <cell r="GJ92">
            <v>13504.939032332179</v>
          </cell>
          <cell r="GK92">
            <v>13660.168216611859</v>
          </cell>
          <cell r="GL92">
            <v>13815.397400891539</v>
          </cell>
          <cell r="GM92">
            <v>13970.62658517122</v>
          </cell>
          <cell r="GN92">
            <v>14125.8557694509</v>
          </cell>
          <cell r="GO92">
            <v>14281.08495373058</v>
          </cell>
          <cell r="GP92">
            <v>14436.314138010261</v>
          </cell>
          <cell r="GQ92">
            <v>14591.543322289941</v>
          </cell>
          <cell r="GR92">
            <v>14746.772506569621</v>
          </cell>
          <cell r="GS92">
            <v>14902.001690849302</v>
          </cell>
          <cell r="GT92">
            <v>15057.230875128982</v>
          </cell>
          <cell r="GU92">
            <v>15212.460059408662</v>
          </cell>
          <cell r="GV92">
            <v>15367.689243688343</v>
          </cell>
          <cell r="GW92">
            <v>15522.918427968023</v>
          </cell>
        </row>
        <row r="93">
          <cell r="B93" t="str">
            <v>PBC2</v>
          </cell>
          <cell r="C93">
            <v>1.22</v>
          </cell>
          <cell r="D93">
            <v>128.82966314367999</v>
          </cell>
          <cell r="E93">
            <v>128.82966314367999</v>
          </cell>
          <cell r="F93">
            <v>128.82966314367999</v>
          </cell>
          <cell r="G93">
            <v>128.82966314367999</v>
          </cell>
          <cell r="H93">
            <v>128.82966314367999</v>
          </cell>
          <cell r="I93">
            <v>128.82966314367999</v>
          </cell>
          <cell r="J93">
            <v>128.82966314367999</v>
          </cell>
          <cell r="K93">
            <v>128.82966314367999</v>
          </cell>
          <cell r="L93">
            <v>128.82966314367999</v>
          </cell>
          <cell r="M93">
            <v>128.82966314367999</v>
          </cell>
          <cell r="N93">
            <v>128.82966314367999</v>
          </cell>
          <cell r="O93">
            <v>128.82966314367999</v>
          </cell>
          <cell r="P93">
            <v>128.82966314367999</v>
          </cell>
          <cell r="Q93">
            <v>128.82966314367999</v>
          </cell>
          <cell r="R93">
            <v>128.82966314367999</v>
          </cell>
          <cell r="S93">
            <v>128.82966314367999</v>
          </cell>
          <cell r="T93">
            <v>128.82966314367999</v>
          </cell>
          <cell r="U93">
            <v>128.82966314367999</v>
          </cell>
          <cell r="V93">
            <v>128.82966314367999</v>
          </cell>
          <cell r="W93">
            <v>128.82966314367999</v>
          </cell>
          <cell r="X93">
            <v>128.82966314367999</v>
          </cell>
          <cell r="Y93">
            <v>128.82966314367999</v>
          </cell>
          <cell r="Z93">
            <v>128.82966314367999</v>
          </cell>
          <cell r="AA93">
            <v>128.82966314367999</v>
          </cell>
          <cell r="AB93">
            <v>128.82966314367999</v>
          </cell>
          <cell r="AC93">
            <v>128.82966314367999</v>
          </cell>
          <cell r="AD93">
            <v>128.82966314367999</v>
          </cell>
          <cell r="AE93">
            <v>128.82966314367999</v>
          </cell>
          <cell r="AF93">
            <v>128.82966314367999</v>
          </cell>
          <cell r="AG93">
            <v>128.82966314367999</v>
          </cell>
          <cell r="AH93">
            <v>128.82966314367999</v>
          </cell>
          <cell r="AI93">
            <v>128.82966314367999</v>
          </cell>
          <cell r="AJ93">
            <v>128.82966314367999</v>
          </cell>
          <cell r="AK93">
            <v>128.82966314367999</v>
          </cell>
          <cell r="AL93">
            <v>128.82966314367999</v>
          </cell>
          <cell r="AM93">
            <v>128.82966314367999</v>
          </cell>
          <cell r="AN93">
            <v>128.82966314367999</v>
          </cell>
          <cell r="AO93">
            <v>128.82966314367999</v>
          </cell>
          <cell r="AP93">
            <v>128.82966314367999</v>
          </cell>
          <cell r="AQ93">
            <v>128.82966314367999</v>
          </cell>
          <cell r="AR93">
            <v>128.82966314367999</v>
          </cell>
          <cell r="AS93">
            <v>128.82966314367999</v>
          </cell>
          <cell r="AT93">
            <v>128.82966314367999</v>
          </cell>
          <cell r="AU93">
            <v>128.82966314367999</v>
          </cell>
          <cell r="AV93">
            <v>128.82966314367999</v>
          </cell>
          <cell r="AW93">
            <v>128.82966314367999</v>
          </cell>
          <cell r="AX93">
            <v>128.82966314367999</v>
          </cell>
          <cell r="AY93">
            <v>128.82966314367999</v>
          </cell>
          <cell r="AZ93">
            <v>128.82966314367999</v>
          </cell>
          <cell r="BA93">
            <v>128.82966314367999</v>
          </cell>
          <cell r="BB93">
            <v>128.82966314367999</v>
          </cell>
          <cell r="BC93">
            <v>128.82966314367999</v>
          </cell>
          <cell r="BD93">
            <v>128.82966314367999</v>
          </cell>
          <cell r="BE93">
            <v>128.82966314367999</v>
          </cell>
          <cell r="BF93">
            <v>128.82966314367999</v>
          </cell>
          <cell r="BG93">
            <v>128.82966314367999</v>
          </cell>
          <cell r="BH93">
            <v>128.82966314367999</v>
          </cell>
          <cell r="BI93">
            <v>128.82966314367999</v>
          </cell>
          <cell r="BJ93">
            <v>128.82966314367999</v>
          </cell>
          <cell r="BK93">
            <v>128.82966314367999</v>
          </cell>
          <cell r="BL93">
            <v>128.82966314367999</v>
          </cell>
          <cell r="BM93">
            <v>128.82966314367999</v>
          </cell>
          <cell r="BN93">
            <v>128.82966314367999</v>
          </cell>
          <cell r="BO93">
            <v>128.82966314367999</v>
          </cell>
          <cell r="BP93">
            <v>128.82966314367999</v>
          </cell>
          <cell r="BQ93">
            <v>128.82966314367999</v>
          </cell>
          <cell r="BR93">
            <v>128.82966314367999</v>
          </cell>
          <cell r="BS93">
            <v>128.82966314367999</v>
          </cell>
          <cell r="BT93">
            <v>128.82966314367999</v>
          </cell>
          <cell r="BU93">
            <v>128.82966314367999</v>
          </cell>
          <cell r="BV93">
            <v>128.82966314367999</v>
          </cell>
          <cell r="BW93">
            <v>128.82966314367999</v>
          </cell>
          <cell r="BX93">
            <v>128.82966314367999</v>
          </cell>
          <cell r="BY93">
            <v>128.82966314367999</v>
          </cell>
          <cell r="BZ93">
            <v>128.82966314367999</v>
          </cell>
          <cell r="CA93">
            <v>128.82966314367999</v>
          </cell>
          <cell r="CB93">
            <v>128.82966314367999</v>
          </cell>
          <cell r="CC93">
            <v>128.82966314367999</v>
          </cell>
          <cell r="CD93">
            <v>128.82966314367999</v>
          </cell>
          <cell r="CE93">
            <v>128.82966314367999</v>
          </cell>
          <cell r="CF93">
            <v>128.82966314367999</v>
          </cell>
          <cell r="CG93">
            <v>128.82966314367999</v>
          </cell>
          <cell r="CH93">
            <v>128.82966314367999</v>
          </cell>
          <cell r="CI93">
            <v>128.82966314367999</v>
          </cell>
          <cell r="CJ93">
            <v>128.82966314367999</v>
          </cell>
          <cell r="CK93">
            <v>128.82966314367999</v>
          </cell>
          <cell r="CL93">
            <v>128.82966314367999</v>
          </cell>
          <cell r="CM93">
            <v>128.82966314367999</v>
          </cell>
          <cell r="CN93">
            <v>128.82966314367999</v>
          </cell>
          <cell r="CO93">
            <v>128.82966314367999</v>
          </cell>
          <cell r="CP93">
            <v>128.82966314367999</v>
          </cell>
          <cell r="CQ93">
            <v>128.82966314367999</v>
          </cell>
          <cell r="CR93">
            <v>128.82966314367999</v>
          </cell>
          <cell r="CS93">
            <v>128.82966314367999</v>
          </cell>
          <cell r="CT93">
            <v>128.82966314367999</v>
          </cell>
          <cell r="CU93">
            <v>128.82966314367999</v>
          </cell>
          <cell r="CV93">
            <v>128.82966314367999</v>
          </cell>
          <cell r="CW93">
            <v>128.82966314367999</v>
          </cell>
          <cell r="CX93">
            <v>128.82966314367999</v>
          </cell>
          <cell r="CY93">
            <v>128.82966314367999</v>
          </cell>
          <cell r="DA93" t="str">
            <v>PBC2</v>
          </cell>
          <cell r="DB93">
            <v>128.82966314367999</v>
          </cell>
          <cell r="DC93">
            <v>257.65932628735999</v>
          </cell>
          <cell r="DD93">
            <v>386.48898943103995</v>
          </cell>
          <cell r="DE93">
            <v>515.31865257471998</v>
          </cell>
          <cell r="DF93">
            <v>644.1483157184</v>
          </cell>
          <cell r="DG93">
            <v>772.97797886208002</v>
          </cell>
          <cell r="DH93">
            <v>901.80764200576004</v>
          </cell>
          <cell r="DI93">
            <v>1030.63730514944</v>
          </cell>
          <cell r="DJ93">
            <v>1159.4669682931199</v>
          </cell>
          <cell r="DK93">
            <v>1288.2966314367998</v>
          </cell>
          <cell r="DL93">
            <v>1417.1262945804797</v>
          </cell>
          <cell r="DM93">
            <v>1545.9559577241596</v>
          </cell>
          <cell r="DN93">
            <v>1674.7856208678395</v>
          </cell>
          <cell r="DO93">
            <v>1803.6152840115194</v>
          </cell>
          <cell r="DP93">
            <v>1932.4449471551993</v>
          </cell>
          <cell r="DQ93">
            <v>2061.2746102988795</v>
          </cell>
          <cell r="DR93">
            <v>2190.1042734425596</v>
          </cell>
          <cell r="DS93">
            <v>2318.9339365862397</v>
          </cell>
          <cell r="DT93">
            <v>2447.7635997299199</v>
          </cell>
          <cell r="DU93">
            <v>2576.5932628736</v>
          </cell>
          <cell r="DV93">
            <v>2705.4229260172801</v>
          </cell>
          <cell r="DW93">
            <v>2834.2525891609603</v>
          </cell>
          <cell r="DX93">
            <v>2963.0822523046404</v>
          </cell>
          <cell r="DY93">
            <v>3091.9119154483205</v>
          </cell>
          <cell r="DZ93">
            <v>3220.7415785920007</v>
          </cell>
          <cell r="EA93">
            <v>3349.5712417356808</v>
          </cell>
          <cell r="EB93">
            <v>3478.400904879361</v>
          </cell>
          <cell r="EC93">
            <v>3607.2305680230411</v>
          </cell>
          <cell r="ED93">
            <v>3736.0602311667212</v>
          </cell>
          <cell r="EE93">
            <v>3864.8898943104014</v>
          </cell>
          <cell r="EF93">
            <v>3993.7195574540815</v>
          </cell>
          <cell r="EG93">
            <v>4122.5492205977616</v>
          </cell>
          <cell r="EH93">
            <v>4251.3788837414413</v>
          </cell>
          <cell r="EI93">
            <v>4380.208546885121</v>
          </cell>
          <cell r="EJ93">
            <v>4509.0382100288007</v>
          </cell>
          <cell r="EK93">
            <v>4637.8678731724804</v>
          </cell>
          <cell r="EL93">
            <v>4766.69753631616</v>
          </cell>
          <cell r="EM93">
            <v>4895.5271994598397</v>
          </cell>
          <cell r="EN93">
            <v>5024.3568626035194</v>
          </cell>
          <cell r="EO93">
            <v>5153.1865257471991</v>
          </cell>
          <cell r="EP93">
            <v>5282.0161888908788</v>
          </cell>
          <cell r="EQ93">
            <v>5410.8458520345584</v>
          </cell>
          <cell r="ER93">
            <v>5539.6755151782381</v>
          </cell>
          <cell r="ES93">
            <v>5668.5051783219178</v>
          </cell>
          <cell r="ET93">
            <v>5797.3348414655975</v>
          </cell>
          <cell r="EU93">
            <v>5926.1645046092772</v>
          </cell>
          <cell r="EV93">
            <v>6054.9941677529569</v>
          </cell>
          <cell r="EW93">
            <v>6183.8238308966365</v>
          </cell>
          <cell r="EX93">
            <v>6312.6534940403162</v>
          </cell>
          <cell r="EY93">
            <v>6441.4831571839959</v>
          </cell>
          <cell r="EZ93">
            <v>6570.3128203276756</v>
          </cell>
          <cell r="FA93">
            <v>6699.1424834713553</v>
          </cell>
          <cell r="FB93">
            <v>6827.9721466150349</v>
          </cell>
          <cell r="FC93">
            <v>6956.8018097587146</v>
          </cell>
          <cell r="FD93">
            <v>7085.6314729023943</v>
          </cell>
          <cell r="FE93">
            <v>7214.461136046074</v>
          </cell>
          <cell r="FF93">
            <v>7343.2907991897537</v>
          </cell>
          <cell r="FG93">
            <v>7472.1204623334334</v>
          </cell>
          <cell r="FH93">
            <v>7600.950125477113</v>
          </cell>
          <cell r="FI93">
            <v>7729.7797886207927</v>
          </cell>
          <cell r="FJ93">
            <v>7858.6094517644724</v>
          </cell>
          <cell r="FK93">
            <v>7987.4391149081521</v>
          </cell>
          <cell r="FL93">
            <v>8116.2687780518318</v>
          </cell>
          <cell r="FM93">
            <v>8245.0984411955124</v>
          </cell>
          <cell r="FN93">
            <v>8373.9281043391929</v>
          </cell>
          <cell r="FO93">
            <v>8502.7577674828735</v>
          </cell>
          <cell r="FP93">
            <v>8631.5874306265541</v>
          </cell>
          <cell r="FQ93">
            <v>8760.4170937702347</v>
          </cell>
          <cell r="FR93">
            <v>8889.2467569139153</v>
          </cell>
          <cell r="FS93">
            <v>9018.0764200575959</v>
          </cell>
          <cell r="FT93">
            <v>9146.9060832012765</v>
          </cell>
          <cell r="FU93">
            <v>9275.7357463449571</v>
          </cell>
          <cell r="FV93">
            <v>9404.5654094886377</v>
          </cell>
          <cell r="FW93">
            <v>9533.3950726323183</v>
          </cell>
          <cell r="FX93">
            <v>9662.2247357759989</v>
          </cell>
          <cell r="FY93">
            <v>9791.0543989196794</v>
          </cell>
          <cell r="FZ93">
            <v>9919.88406206336</v>
          </cell>
          <cell r="GA93">
            <v>10048.713725207041</v>
          </cell>
          <cell r="GB93">
            <v>10177.543388350721</v>
          </cell>
          <cell r="GC93">
            <v>10306.373051494402</v>
          </cell>
          <cell r="GD93">
            <v>10435.202714638082</v>
          </cell>
          <cell r="GE93">
            <v>10564.032377781763</v>
          </cell>
          <cell r="GF93">
            <v>10692.862040925444</v>
          </cell>
          <cell r="GG93">
            <v>10821.691704069124</v>
          </cell>
          <cell r="GH93">
            <v>10950.521367212805</v>
          </cell>
          <cell r="GI93">
            <v>11079.351030356485</v>
          </cell>
          <cell r="GJ93">
            <v>11208.180693500166</v>
          </cell>
          <cell r="GK93">
            <v>11337.010356643847</v>
          </cell>
          <cell r="GL93">
            <v>11465.840019787527</v>
          </cell>
          <cell r="GM93">
            <v>11594.669682931208</v>
          </cell>
          <cell r="GN93">
            <v>11723.499346074888</v>
          </cell>
          <cell r="GO93">
            <v>11852.329009218569</v>
          </cell>
          <cell r="GP93">
            <v>11981.158672362249</v>
          </cell>
          <cell r="GQ93">
            <v>12109.98833550593</v>
          </cell>
          <cell r="GR93">
            <v>12238.817998649611</v>
          </cell>
          <cell r="GS93">
            <v>12367.647661793291</v>
          </cell>
          <cell r="GT93">
            <v>12496.477324936972</v>
          </cell>
          <cell r="GU93">
            <v>12625.306988080652</v>
          </cell>
          <cell r="GV93">
            <v>12754.136651224333</v>
          </cell>
          <cell r="GW93">
            <v>12882.966314368014</v>
          </cell>
        </row>
        <row r="94">
          <cell r="B94" t="str">
            <v>PA2</v>
          </cell>
          <cell r="C94">
            <v>0.71</v>
          </cell>
          <cell r="D94">
            <v>74.974640026239996</v>
          </cell>
          <cell r="E94">
            <v>74.974640026239996</v>
          </cell>
          <cell r="F94">
            <v>74.974640026239996</v>
          </cell>
          <cell r="G94">
            <v>74.974640026239996</v>
          </cell>
          <cell r="H94">
            <v>74.974640026239996</v>
          </cell>
          <cell r="I94">
            <v>74.974640026239996</v>
          </cell>
          <cell r="J94">
            <v>74.974640026239996</v>
          </cell>
          <cell r="K94">
            <v>74.974640026239996</v>
          </cell>
          <cell r="L94">
            <v>74.974640026239996</v>
          </cell>
          <cell r="M94">
            <v>74.974640026239996</v>
          </cell>
          <cell r="N94">
            <v>74.974640026239996</v>
          </cell>
          <cell r="O94">
            <v>74.974640026239996</v>
          </cell>
          <cell r="P94">
            <v>74.974640026239996</v>
          </cell>
          <cell r="Q94">
            <v>74.974640026239996</v>
          </cell>
          <cell r="R94">
            <v>74.974640026239996</v>
          </cell>
          <cell r="S94">
            <v>74.974640026239996</v>
          </cell>
          <cell r="T94">
            <v>74.974640026239996</v>
          </cell>
          <cell r="U94">
            <v>74.974640026239996</v>
          </cell>
          <cell r="V94">
            <v>74.974640026239996</v>
          </cell>
          <cell r="W94">
            <v>74.974640026239996</v>
          </cell>
          <cell r="X94">
            <v>74.974640026239996</v>
          </cell>
          <cell r="Y94">
            <v>74.974640026239996</v>
          </cell>
          <cell r="Z94">
            <v>74.974640026239996</v>
          </cell>
          <cell r="AA94">
            <v>74.974640026239996</v>
          </cell>
          <cell r="AB94">
            <v>74.974640026239996</v>
          </cell>
          <cell r="AC94">
            <v>74.974640026239996</v>
          </cell>
          <cell r="AD94">
            <v>74.974640026239996</v>
          </cell>
          <cell r="AE94">
            <v>74.974640026239996</v>
          </cell>
          <cell r="AF94">
            <v>74.974640026239996</v>
          </cell>
          <cell r="AG94">
            <v>74.974640026239996</v>
          </cell>
          <cell r="AH94">
            <v>74.974640026239996</v>
          </cell>
          <cell r="AI94">
            <v>74.974640026239996</v>
          </cell>
          <cell r="AJ94">
            <v>74.974640026239996</v>
          </cell>
          <cell r="AK94">
            <v>74.974640026239996</v>
          </cell>
          <cell r="AL94">
            <v>74.974640026239996</v>
          </cell>
          <cell r="AM94">
            <v>74.974640026239996</v>
          </cell>
          <cell r="AN94">
            <v>74.974640026239996</v>
          </cell>
          <cell r="AO94">
            <v>74.974640026239996</v>
          </cell>
          <cell r="AP94">
            <v>74.974640026239996</v>
          </cell>
          <cell r="AQ94">
            <v>74.974640026239996</v>
          </cell>
          <cell r="AR94">
            <v>74.974640026239996</v>
          </cell>
          <cell r="AS94">
            <v>74.974640026239996</v>
          </cell>
          <cell r="AT94">
            <v>74.974640026239996</v>
          </cell>
          <cell r="AU94">
            <v>74.974640026239996</v>
          </cell>
          <cell r="AV94">
            <v>74.974640026239996</v>
          </cell>
          <cell r="AW94">
            <v>74.974640026239996</v>
          </cell>
          <cell r="AX94">
            <v>74.974640026239996</v>
          </cell>
          <cell r="AY94">
            <v>74.974640026239996</v>
          </cell>
          <cell r="AZ94">
            <v>74.974640026239996</v>
          </cell>
          <cell r="BA94">
            <v>74.974640026239996</v>
          </cell>
          <cell r="BB94">
            <v>74.974640026239996</v>
          </cell>
          <cell r="BC94">
            <v>74.974640026239996</v>
          </cell>
          <cell r="BD94">
            <v>74.974640026239996</v>
          </cell>
          <cell r="BE94">
            <v>74.974640026239996</v>
          </cell>
          <cell r="BF94">
            <v>74.974640026239996</v>
          </cell>
          <cell r="BG94">
            <v>74.974640026239996</v>
          </cell>
          <cell r="BH94">
            <v>74.974640026239996</v>
          </cell>
          <cell r="BI94">
            <v>74.974640026239996</v>
          </cell>
          <cell r="BJ94">
            <v>74.974640026239996</v>
          </cell>
          <cell r="BK94">
            <v>74.974640026239996</v>
          </cell>
          <cell r="BL94">
            <v>74.974640026239996</v>
          </cell>
          <cell r="BM94">
            <v>74.974640026239996</v>
          </cell>
          <cell r="BN94">
            <v>74.974640026239996</v>
          </cell>
          <cell r="BO94">
            <v>74.974640026239996</v>
          </cell>
          <cell r="BP94">
            <v>74.974640026239996</v>
          </cell>
          <cell r="BQ94">
            <v>74.974640026239996</v>
          </cell>
          <cell r="BR94">
            <v>74.974640026239996</v>
          </cell>
          <cell r="BS94">
            <v>74.974640026239996</v>
          </cell>
          <cell r="BT94">
            <v>74.974640026239996</v>
          </cell>
          <cell r="BU94">
            <v>74.974640026239996</v>
          </cell>
          <cell r="BV94">
            <v>74.974640026239996</v>
          </cell>
          <cell r="BW94">
            <v>74.974640026239996</v>
          </cell>
          <cell r="BX94">
            <v>74.974640026239996</v>
          </cell>
          <cell r="BY94">
            <v>74.974640026239996</v>
          </cell>
          <cell r="BZ94">
            <v>74.974640026239996</v>
          </cell>
          <cell r="CA94">
            <v>74.974640026239996</v>
          </cell>
          <cell r="CB94">
            <v>74.974640026239996</v>
          </cell>
          <cell r="CC94">
            <v>74.974640026239996</v>
          </cell>
          <cell r="CD94">
            <v>74.974640026239996</v>
          </cell>
          <cell r="CE94">
            <v>74.974640026239996</v>
          </cell>
          <cell r="CF94">
            <v>74.974640026239996</v>
          </cell>
          <cell r="CG94">
            <v>74.974640026239996</v>
          </cell>
          <cell r="CH94">
            <v>74.974640026239996</v>
          </cell>
          <cell r="CI94">
            <v>74.974640026239996</v>
          </cell>
          <cell r="CJ94">
            <v>74.974640026239996</v>
          </cell>
          <cell r="CK94">
            <v>74.974640026239996</v>
          </cell>
          <cell r="CL94">
            <v>74.974640026239996</v>
          </cell>
          <cell r="CM94">
            <v>74.974640026239996</v>
          </cell>
          <cell r="CN94">
            <v>74.974640026239996</v>
          </cell>
          <cell r="CO94">
            <v>74.974640026239996</v>
          </cell>
          <cell r="CP94">
            <v>74.974640026239996</v>
          </cell>
          <cell r="CQ94">
            <v>74.974640026239996</v>
          </cell>
          <cell r="CR94">
            <v>74.974640026239996</v>
          </cell>
          <cell r="CS94">
            <v>74.974640026239996</v>
          </cell>
          <cell r="CT94">
            <v>74.974640026239996</v>
          </cell>
          <cell r="CU94">
            <v>74.974640026239996</v>
          </cell>
          <cell r="CV94">
            <v>74.974640026239996</v>
          </cell>
          <cell r="CW94">
            <v>74.974640026239996</v>
          </cell>
          <cell r="CX94">
            <v>74.974640026239996</v>
          </cell>
          <cell r="CY94">
            <v>74.974640026239996</v>
          </cell>
          <cell r="DA94" t="str">
            <v>PA2</v>
          </cell>
          <cell r="DB94">
            <v>74.974640026239996</v>
          </cell>
          <cell r="DC94">
            <v>149.94928005247999</v>
          </cell>
          <cell r="DD94">
            <v>224.92392007871999</v>
          </cell>
          <cell r="DE94">
            <v>299.89856010495998</v>
          </cell>
          <cell r="DF94">
            <v>374.87320013119995</v>
          </cell>
          <cell r="DG94">
            <v>449.84784015743992</v>
          </cell>
          <cell r="DH94">
            <v>524.82248018367989</v>
          </cell>
          <cell r="DI94">
            <v>599.79712020991985</v>
          </cell>
          <cell r="DJ94">
            <v>674.77176023615982</v>
          </cell>
          <cell r="DK94">
            <v>749.74640026239979</v>
          </cell>
          <cell r="DL94">
            <v>824.72104028863976</v>
          </cell>
          <cell r="DM94">
            <v>899.69568031487972</v>
          </cell>
          <cell r="DN94">
            <v>974.67032034111969</v>
          </cell>
          <cell r="DO94">
            <v>1049.6449603673598</v>
          </cell>
          <cell r="DP94">
            <v>1124.6196003935997</v>
          </cell>
          <cell r="DQ94">
            <v>1199.5942404198397</v>
          </cell>
          <cell r="DR94">
            <v>1274.5688804460797</v>
          </cell>
          <cell r="DS94">
            <v>1349.5435204723196</v>
          </cell>
          <cell r="DT94">
            <v>1424.5181604985596</v>
          </cell>
          <cell r="DU94">
            <v>1499.4928005247996</v>
          </cell>
          <cell r="DV94">
            <v>1574.4674405510395</v>
          </cell>
          <cell r="DW94">
            <v>1649.4420805772795</v>
          </cell>
          <cell r="DX94">
            <v>1724.4167206035195</v>
          </cell>
          <cell r="DY94">
            <v>1799.3913606297594</v>
          </cell>
          <cell r="DZ94">
            <v>1874.3660006559994</v>
          </cell>
          <cell r="EA94">
            <v>1949.3406406822394</v>
          </cell>
          <cell r="EB94">
            <v>2024.3152807084793</v>
          </cell>
          <cell r="EC94">
            <v>2099.2899207347195</v>
          </cell>
          <cell r="ED94">
            <v>2174.2645607609597</v>
          </cell>
          <cell r="EE94">
            <v>2249.2392007871999</v>
          </cell>
          <cell r="EF94">
            <v>2324.2138408134401</v>
          </cell>
          <cell r="EG94">
            <v>2399.1884808396803</v>
          </cell>
          <cell r="EH94">
            <v>2474.1631208659205</v>
          </cell>
          <cell r="EI94">
            <v>2549.1377608921607</v>
          </cell>
          <cell r="EJ94">
            <v>2624.1124009184009</v>
          </cell>
          <cell r="EK94">
            <v>2699.0870409446411</v>
          </cell>
          <cell r="EL94">
            <v>2774.0616809708813</v>
          </cell>
          <cell r="EM94">
            <v>2849.0363209971215</v>
          </cell>
          <cell r="EN94">
            <v>2924.0109610233617</v>
          </cell>
          <cell r="EO94">
            <v>2998.9856010496019</v>
          </cell>
          <cell r="EP94">
            <v>3073.9602410758421</v>
          </cell>
          <cell r="EQ94">
            <v>3148.9348811020823</v>
          </cell>
          <cell r="ER94">
            <v>3223.9095211283225</v>
          </cell>
          <cell r="ES94">
            <v>3298.8841611545627</v>
          </cell>
          <cell r="ET94">
            <v>3373.8588011808029</v>
          </cell>
          <cell r="EU94">
            <v>3448.8334412070431</v>
          </cell>
          <cell r="EV94">
            <v>3523.8080812332832</v>
          </cell>
          <cell r="EW94">
            <v>3598.7827212595234</v>
          </cell>
          <cell r="EX94">
            <v>3673.7573612857636</v>
          </cell>
          <cell r="EY94">
            <v>3748.7320013120038</v>
          </cell>
          <cell r="EZ94">
            <v>3823.706641338244</v>
          </cell>
          <cell r="FA94">
            <v>3898.6812813644842</v>
          </cell>
          <cell r="FB94">
            <v>3973.6559213907244</v>
          </cell>
          <cell r="FC94">
            <v>4048.6305614169646</v>
          </cell>
          <cell r="FD94">
            <v>4123.6052014432044</v>
          </cell>
          <cell r="FE94">
            <v>4198.5798414694445</v>
          </cell>
          <cell r="FF94">
            <v>4273.5544814956847</v>
          </cell>
          <cell r="FG94">
            <v>4348.5291215219249</v>
          </cell>
          <cell r="FH94">
            <v>4423.5037615481651</v>
          </cell>
          <cell r="FI94">
            <v>4498.4784015744053</v>
          </cell>
          <cell r="FJ94">
            <v>4573.4530416006455</v>
          </cell>
          <cell r="FK94">
            <v>4648.4276816268857</v>
          </cell>
          <cell r="FL94">
            <v>4723.4023216531259</v>
          </cell>
          <cell r="FM94">
            <v>4798.3769616793661</v>
          </cell>
          <cell r="FN94">
            <v>4873.3516017056063</v>
          </cell>
          <cell r="FO94">
            <v>4948.3262417318465</v>
          </cell>
          <cell r="FP94">
            <v>5023.3008817580867</v>
          </cell>
          <cell r="FQ94">
            <v>5098.2755217843269</v>
          </cell>
          <cell r="FR94">
            <v>5173.2501618105671</v>
          </cell>
          <cell r="FS94">
            <v>5248.2248018368073</v>
          </cell>
          <cell r="FT94">
            <v>5323.1994418630475</v>
          </cell>
          <cell r="FU94">
            <v>5398.1740818892877</v>
          </cell>
          <cell r="FV94">
            <v>5473.1487219155279</v>
          </cell>
          <cell r="FW94">
            <v>5548.1233619417681</v>
          </cell>
          <cell r="FX94">
            <v>5623.0980019680082</v>
          </cell>
          <cell r="FY94">
            <v>5698.0726419942484</v>
          </cell>
          <cell r="FZ94">
            <v>5773.0472820204886</v>
          </cell>
          <cell r="GA94">
            <v>5848.0219220467288</v>
          </cell>
          <cell r="GB94">
            <v>5922.996562072969</v>
          </cell>
          <cell r="GC94">
            <v>5997.9712020992092</v>
          </cell>
          <cell r="GD94">
            <v>6072.9458421254494</v>
          </cell>
          <cell r="GE94">
            <v>6147.9204821516896</v>
          </cell>
          <cell r="GF94">
            <v>6222.8951221779298</v>
          </cell>
          <cell r="GG94">
            <v>6297.86976220417</v>
          </cell>
          <cell r="GH94">
            <v>6372.8444022304102</v>
          </cell>
          <cell r="GI94">
            <v>6447.8190422566504</v>
          </cell>
          <cell r="GJ94">
            <v>6522.7936822828906</v>
          </cell>
          <cell r="GK94">
            <v>6597.7683223091308</v>
          </cell>
          <cell r="GL94">
            <v>6672.742962335371</v>
          </cell>
          <cell r="GM94">
            <v>6747.7176023616112</v>
          </cell>
          <cell r="GN94">
            <v>6822.6922423878514</v>
          </cell>
          <cell r="GO94">
            <v>6897.6668824140916</v>
          </cell>
          <cell r="GP94">
            <v>6972.6415224403318</v>
          </cell>
          <cell r="GQ94">
            <v>7047.616162466572</v>
          </cell>
          <cell r="GR94">
            <v>7122.5908024928121</v>
          </cell>
          <cell r="GS94">
            <v>7197.5654425190523</v>
          </cell>
          <cell r="GT94">
            <v>7272.5400825452925</v>
          </cell>
          <cell r="GU94">
            <v>7347.5147225715327</v>
          </cell>
          <cell r="GV94">
            <v>7422.4893625977729</v>
          </cell>
          <cell r="GW94">
            <v>7497.4640026240131</v>
          </cell>
        </row>
        <row r="95">
          <cell r="B95" t="str">
            <v>PBC1</v>
          </cell>
          <cell r="C95">
            <v>1.1299999999999999</v>
          </cell>
          <cell r="D95">
            <v>119.32583553472</v>
          </cell>
          <cell r="E95">
            <v>119.32583553472</v>
          </cell>
          <cell r="F95">
            <v>119.32583553472</v>
          </cell>
          <cell r="G95">
            <v>119.32583553472</v>
          </cell>
          <cell r="H95">
            <v>119.32583553472</v>
          </cell>
          <cell r="I95">
            <v>119.32583553472</v>
          </cell>
          <cell r="J95">
            <v>119.32583553472</v>
          </cell>
          <cell r="K95">
            <v>119.32583553472</v>
          </cell>
          <cell r="L95">
            <v>119.32583553472</v>
          </cell>
          <cell r="M95">
            <v>119.32583553472</v>
          </cell>
          <cell r="N95">
            <v>119.32583553472</v>
          </cell>
          <cell r="O95">
            <v>119.32583553472</v>
          </cell>
          <cell r="P95">
            <v>119.32583553472</v>
          </cell>
          <cell r="Q95">
            <v>119.32583553472</v>
          </cell>
          <cell r="R95">
            <v>119.32583553472</v>
          </cell>
          <cell r="S95">
            <v>119.32583553472</v>
          </cell>
          <cell r="T95">
            <v>119.32583553472</v>
          </cell>
          <cell r="U95">
            <v>119.32583553472</v>
          </cell>
          <cell r="V95">
            <v>119.32583553472</v>
          </cell>
          <cell r="W95">
            <v>119.32583553472</v>
          </cell>
          <cell r="X95">
            <v>119.32583553472</v>
          </cell>
          <cell r="Y95">
            <v>119.32583553472</v>
          </cell>
          <cell r="Z95">
            <v>119.32583553472</v>
          </cell>
          <cell r="AA95">
            <v>119.32583553472</v>
          </cell>
          <cell r="AB95">
            <v>119.32583553472</v>
          </cell>
          <cell r="AC95">
            <v>119.32583553472</v>
          </cell>
          <cell r="AD95">
            <v>119.32583553472</v>
          </cell>
          <cell r="AE95">
            <v>119.32583553472</v>
          </cell>
          <cell r="AF95">
            <v>119.32583553472</v>
          </cell>
          <cell r="AG95">
            <v>119.32583553472</v>
          </cell>
          <cell r="AH95">
            <v>119.32583553472</v>
          </cell>
          <cell r="AI95">
            <v>119.32583553472</v>
          </cell>
          <cell r="AJ95">
            <v>119.32583553472</v>
          </cell>
          <cell r="AK95">
            <v>119.32583553472</v>
          </cell>
          <cell r="AL95">
            <v>119.32583553472</v>
          </cell>
          <cell r="AM95">
            <v>119.32583553472</v>
          </cell>
          <cell r="AN95">
            <v>119.32583553472</v>
          </cell>
          <cell r="AO95">
            <v>119.32583553472</v>
          </cell>
          <cell r="AP95">
            <v>119.32583553472</v>
          </cell>
          <cell r="AQ95">
            <v>119.32583553472</v>
          </cell>
          <cell r="AR95">
            <v>119.32583553472</v>
          </cell>
          <cell r="AS95">
            <v>119.32583553472</v>
          </cell>
          <cell r="AT95">
            <v>119.32583553472</v>
          </cell>
          <cell r="AU95">
            <v>119.32583553472</v>
          </cell>
          <cell r="AV95">
            <v>119.32583553472</v>
          </cell>
          <cell r="AW95">
            <v>119.32583553472</v>
          </cell>
          <cell r="AX95">
            <v>119.32583553472</v>
          </cell>
          <cell r="AY95">
            <v>119.32583553472</v>
          </cell>
          <cell r="AZ95">
            <v>119.32583553472</v>
          </cell>
          <cell r="BA95">
            <v>119.32583553472</v>
          </cell>
          <cell r="BB95">
            <v>119.32583553472</v>
          </cell>
          <cell r="BC95">
            <v>119.32583553472</v>
          </cell>
          <cell r="BD95">
            <v>119.32583553472</v>
          </cell>
          <cell r="BE95">
            <v>119.32583553472</v>
          </cell>
          <cell r="BF95">
            <v>119.32583553472</v>
          </cell>
          <cell r="BG95">
            <v>119.32583553472</v>
          </cell>
          <cell r="BH95">
            <v>119.32583553472</v>
          </cell>
          <cell r="BI95">
            <v>119.32583553472</v>
          </cell>
          <cell r="BJ95">
            <v>119.32583553472</v>
          </cell>
          <cell r="BK95">
            <v>119.32583553472</v>
          </cell>
          <cell r="BL95">
            <v>119.32583553472</v>
          </cell>
          <cell r="BM95">
            <v>119.32583553472</v>
          </cell>
          <cell r="BN95">
            <v>119.32583553472</v>
          </cell>
          <cell r="BO95">
            <v>119.32583553472</v>
          </cell>
          <cell r="BP95">
            <v>119.32583553472</v>
          </cell>
          <cell r="BQ95">
            <v>119.32583553472</v>
          </cell>
          <cell r="BR95">
            <v>119.32583553472</v>
          </cell>
          <cell r="BS95">
            <v>119.32583553472</v>
          </cell>
          <cell r="BT95">
            <v>119.32583553472</v>
          </cell>
          <cell r="BU95">
            <v>119.32583553472</v>
          </cell>
          <cell r="BV95">
            <v>119.32583553472</v>
          </cell>
          <cell r="BW95">
            <v>119.32583553472</v>
          </cell>
          <cell r="BX95">
            <v>119.32583553472</v>
          </cell>
          <cell r="BY95">
            <v>119.32583553472</v>
          </cell>
          <cell r="BZ95">
            <v>119.32583553472</v>
          </cell>
          <cell r="CA95">
            <v>119.32583553472</v>
          </cell>
          <cell r="CB95">
            <v>119.32583553472</v>
          </cell>
          <cell r="CC95">
            <v>119.32583553472</v>
          </cell>
          <cell r="CD95">
            <v>119.32583553472</v>
          </cell>
          <cell r="CE95">
            <v>119.32583553472</v>
          </cell>
          <cell r="CF95">
            <v>119.32583553472</v>
          </cell>
          <cell r="CG95">
            <v>119.32583553472</v>
          </cell>
          <cell r="CH95">
            <v>119.32583553472</v>
          </cell>
          <cell r="CI95">
            <v>119.32583553472</v>
          </cell>
          <cell r="CJ95">
            <v>119.32583553472</v>
          </cell>
          <cell r="CK95">
            <v>119.32583553472</v>
          </cell>
          <cell r="CL95">
            <v>119.32583553472</v>
          </cell>
          <cell r="CM95">
            <v>119.32583553472</v>
          </cell>
          <cell r="CN95">
            <v>119.32583553472</v>
          </cell>
          <cell r="CO95">
            <v>119.32583553472</v>
          </cell>
          <cell r="CP95">
            <v>119.32583553472</v>
          </cell>
          <cell r="CQ95">
            <v>119.32583553472</v>
          </cell>
          <cell r="CR95">
            <v>119.32583553472</v>
          </cell>
          <cell r="CS95">
            <v>119.32583553472</v>
          </cell>
          <cell r="CT95">
            <v>119.32583553472</v>
          </cell>
          <cell r="CU95">
            <v>119.32583553472</v>
          </cell>
          <cell r="CV95">
            <v>119.32583553472</v>
          </cell>
          <cell r="CW95">
            <v>119.32583553472</v>
          </cell>
          <cell r="CX95">
            <v>119.32583553472</v>
          </cell>
          <cell r="CY95">
            <v>119.32583553472</v>
          </cell>
          <cell r="DA95" t="str">
            <v>PBC1</v>
          </cell>
          <cell r="DB95">
            <v>119.32583553472</v>
          </cell>
          <cell r="DC95">
            <v>238.65167106944</v>
          </cell>
          <cell r="DD95">
            <v>357.97750660416</v>
          </cell>
          <cell r="DE95">
            <v>477.30334213888</v>
          </cell>
          <cell r="DF95">
            <v>596.6291776736</v>
          </cell>
          <cell r="DG95">
            <v>715.95501320832</v>
          </cell>
          <cell r="DH95">
            <v>835.28084874304</v>
          </cell>
          <cell r="DI95">
            <v>954.60668427776</v>
          </cell>
          <cell r="DJ95">
            <v>1073.93251981248</v>
          </cell>
          <cell r="DK95">
            <v>1193.2583553472</v>
          </cell>
          <cell r="DL95">
            <v>1312.58419088192</v>
          </cell>
          <cell r="DM95">
            <v>1431.91002641664</v>
          </cell>
          <cell r="DN95">
            <v>1551.23586195136</v>
          </cell>
          <cell r="DO95">
            <v>1670.56169748608</v>
          </cell>
          <cell r="DP95">
            <v>1789.8875330208</v>
          </cell>
          <cell r="DQ95">
            <v>1909.21336855552</v>
          </cell>
          <cell r="DR95">
            <v>2028.53920409024</v>
          </cell>
          <cell r="DS95">
            <v>2147.86503962496</v>
          </cell>
          <cell r="DT95">
            <v>2267.1908751596802</v>
          </cell>
          <cell r="DU95">
            <v>2386.5167106944</v>
          </cell>
          <cell r="DV95">
            <v>2505.8425462291198</v>
          </cell>
          <cell r="DW95">
            <v>2625.1683817638395</v>
          </cell>
          <cell r="DX95">
            <v>2744.4942172985593</v>
          </cell>
          <cell r="DY95">
            <v>2863.8200528332791</v>
          </cell>
          <cell r="DZ95">
            <v>2983.1458883679989</v>
          </cell>
          <cell r="EA95">
            <v>3102.4717239027186</v>
          </cell>
          <cell r="EB95">
            <v>3221.7975594374384</v>
          </cell>
          <cell r="EC95">
            <v>3341.1233949721582</v>
          </cell>
          <cell r="ED95">
            <v>3460.4492305068779</v>
          </cell>
          <cell r="EE95">
            <v>3579.7750660415977</v>
          </cell>
          <cell r="EF95">
            <v>3699.1009015763175</v>
          </cell>
          <cell r="EG95">
            <v>3818.4267371110373</v>
          </cell>
          <cell r="EH95">
            <v>3937.752572645757</v>
          </cell>
          <cell r="EI95">
            <v>4057.0784081804768</v>
          </cell>
          <cell r="EJ95">
            <v>4176.4042437151966</v>
          </cell>
          <cell r="EK95">
            <v>4295.7300792499163</v>
          </cell>
          <cell r="EL95">
            <v>4415.0559147846361</v>
          </cell>
          <cell r="EM95">
            <v>4534.3817503193559</v>
          </cell>
          <cell r="EN95">
            <v>4653.7075858540757</v>
          </cell>
          <cell r="EO95">
            <v>4773.0334213887954</v>
          </cell>
          <cell r="EP95">
            <v>4892.3592569235152</v>
          </cell>
          <cell r="EQ95">
            <v>5011.685092458235</v>
          </cell>
          <cell r="ER95">
            <v>5131.0109279929547</v>
          </cell>
          <cell r="ES95">
            <v>5250.3367635276745</v>
          </cell>
          <cell r="ET95">
            <v>5369.6625990623943</v>
          </cell>
          <cell r="EU95">
            <v>5488.9884345971141</v>
          </cell>
          <cell r="EV95">
            <v>5608.3142701318338</v>
          </cell>
          <cell r="EW95">
            <v>5727.6401056665536</v>
          </cell>
          <cell r="EX95">
            <v>5846.9659412012734</v>
          </cell>
          <cell r="EY95">
            <v>5966.2917767359932</v>
          </cell>
          <cell r="EZ95">
            <v>6085.6176122707129</v>
          </cell>
          <cell r="FA95">
            <v>6204.9434478054327</v>
          </cell>
          <cell r="FB95">
            <v>6324.2692833401525</v>
          </cell>
          <cell r="FC95">
            <v>6443.5951188748722</v>
          </cell>
          <cell r="FD95">
            <v>6562.920954409592</v>
          </cell>
          <cell r="FE95">
            <v>6682.2467899443118</v>
          </cell>
          <cell r="FF95">
            <v>6801.5726254790316</v>
          </cell>
          <cell r="FG95">
            <v>6920.8984610137513</v>
          </cell>
          <cell r="FH95">
            <v>7040.2242965484711</v>
          </cell>
          <cell r="FI95">
            <v>7159.5501320831909</v>
          </cell>
          <cell r="FJ95">
            <v>7278.8759676179106</v>
          </cell>
          <cell r="FK95">
            <v>7398.2018031526304</v>
          </cell>
          <cell r="FL95">
            <v>7517.5276386873502</v>
          </cell>
          <cell r="FM95">
            <v>7636.85347422207</v>
          </cell>
          <cell r="FN95">
            <v>7756.1793097567897</v>
          </cell>
          <cell r="FO95">
            <v>7875.5051452915095</v>
          </cell>
          <cell r="FP95">
            <v>7994.8309808262293</v>
          </cell>
          <cell r="FQ95">
            <v>8114.1568163609491</v>
          </cell>
          <cell r="FR95">
            <v>8233.4826518956688</v>
          </cell>
          <cell r="FS95">
            <v>8352.8084874303895</v>
          </cell>
          <cell r="FT95">
            <v>8472.1343229651102</v>
          </cell>
          <cell r="FU95">
            <v>8591.4601584998309</v>
          </cell>
          <cell r="FV95">
            <v>8710.7859940345515</v>
          </cell>
          <cell r="FW95">
            <v>8830.1118295692722</v>
          </cell>
          <cell r="FX95">
            <v>8949.4376651039929</v>
          </cell>
          <cell r="FY95">
            <v>9068.7635006387136</v>
          </cell>
          <cell r="FZ95">
            <v>9188.0893361734343</v>
          </cell>
          <cell r="GA95">
            <v>9307.415171708155</v>
          </cell>
          <cell r="GB95">
            <v>9426.7410072428756</v>
          </cell>
          <cell r="GC95">
            <v>9546.0668427775963</v>
          </cell>
          <cell r="GD95">
            <v>9665.392678312317</v>
          </cell>
          <cell r="GE95">
            <v>9784.7185138470377</v>
          </cell>
          <cell r="GF95">
            <v>9904.0443493817584</v>
          </cell>
          <cell r="GG95">
            <v>10023.370184916479</v>
          </cell>
          <cell r="GH95">
            <v>10142.6960204512</v>
          </cell>
          <cell r="GI95">
            <v>10262.02185598592</v>
          </cell>
          <cell r="GJ95">
            <v>10381.347691520641</v>
          </cell>
          <cell r="GK95">
            <v>10500.673527055362</v>
          </cell>
          <cell r="GL95">
            <v>10619.999362590082</v>
          </cell>
          <cell r="GM95">
            <v>10739.325198124803</v>
          </cell>
          <cell r="GN95">
            <v>10858.651033659524</v>
          </cell>
          <cell r="GO95">
            <v>10977.976869194245</v>
          </cell>
          <cell r="GP95">
            <v>11097.302704728965</v>
          </cell>
          <cell r="GQ95">
            <v>11216.628540263686</v>
          </cell>
          <cell r="GR95">
            <v>11335.954375798407</v>
          </cell>
          <cell r="GS95">
            <v>11455.280211333127</v>
          </cell>
          <cell r="GT95">
            <v>11574.606046867848</v>
          </cell>
          <cell r="GU95">
            <v>11693.931882402569</v>
          </cell>
          <cell r="GV95">
            <v>11813.257717937289</v>
          </cell>
          <cell r="GW95">
            <v>11932.58355347201</v>
          </cell>
        </row>
        <row r="96">
          <cell r="B96" t="str">
            <v>PA1</v>
          </cell>
          <cell r="C96">
            <v>0.66</v>
          </cell>
          <cell r="D96">
            <v>69.694735799040018</v>
          </cell>
          <cell r="E96">
            <v>69.694735799040018</v>
          </cell>
          <cell r="F96">
            <v>69.694735799040018</v>
          </cell>
          <cell r="G96">
            <v>69.694735799040018</v>
          </cell>
          <cell r="H96">
            <v>69.694735799040018</v>
          </cell>
          <cell r="I96">
            <v>69.694735799040018</v>
          </cell>
          <cell r="J96">
            <v>69.694735799040018</v>
          </cell>
          <cell r="K96">
            <v>69.694735799040018</v>
          </cell>
          <cell r="L96">
            <v>69.694735799040018</v>
          </cell>
          <cell r="M96">
            <v>69.694735799040018</v>
          </cell>
          <cell r="N96">
            <v>69.694735799040018</v>
          </cell>
          <cell r="O96">
            <v>69.694735799040018</v>
          </cell>
          <cell r="P96">
            <v>69.694735799040018</v>
          </cell>
          <cell r="Q96">
            <v>69.694735799040018</v>
          </cell>
          <cell r="R96">
            <v>69.694735799040018</v>
          </cell>
          <cell r="S96">
            <v>69.694735799040018</v>
          </cell>
          <cell r="T96">
            <v>69.694735799040018</v>
          </cell>
          <cell r="U96">
            <v>69.694735799040018</v>
          </cell>
          <cell r="V96">
            <v>69.694735799040018</v>
          </cell>
          <cell r="W96">
            <v>69.694735799040018</v>
          </cell>
          <cell r="X96">
            <v>69.694735799040018</v>
          </cell>
          <cell r="Y96">
            <v>69.694735799040018</v>
          </cell>
          <cell r="Z96">
            <v>69.694735799040018</v>
          </cell>
          <cell r="AA96">
            <v>69.694735799040018</v>
          </cell>
          <cell r="AB96">
            <v>69.694735799040018</v>
          </cell>
          <cell r="AC96">
            <v>69.694735799040018</v>
          </cell>
          <cell r="AD96">
            <v>69.694735799040018</v>
          </cell>
          <cell r="AE96">
            <v>69.694735799040018</v>
          </cell>
          <cell r="AF96">
            <v>69.694735799040018</v>
          </cell>
          <cell r="AG96">
            <v>69.694735799040018</v>
          </cell>
          <cell r="AH96">
            <v>69.694735799040018</v>
          </cell>
          <cell r="AI96">
            <v>69.694735799040018</v>
          </cell>
          <cell r="AJ96">
            <v>69.694735799040018</v>
          </cell>
          <cell r="AK96">
            <v>69.694735799040018</v>
          </cell>
          <cell r="AL96">
            <v>69.694735799040018</v>
          </cell>
          <cell r="AM96">
            <v>69.694735799040018</v>
          </cell>
          <cell r="AN96">
            <v>69.694735799040018</v>
          </cell>
          <cell r="AO96">
            <v>69.694735799040018</v>
          </cell>
          <cell r="AP96">
            <v>69.694735799040018</v>
          </cell>
          <cell r="AQ96">
            <v>69.694735799040018</v>
          </cell>
          <cell r="AR96">
            <v>69.694735799040018</v>
          </cell>
          <cell r="AS96">
            <v>69.694735799040018</v>
          </cell>
          <cell r="AT96">
            <v>69.694735799040018</v>
          </cell>
          <cell r="AU96">
            <v>69.694735799040018</v>
          </cell>
          <cell r="AV96">
            <v>69.694735799040018</v>
          </cell>
          <cell r="AW96">
            <v>69.694735799040018</v>
          </cell>
          <cell r="AX96">
            <v>69.694735799040018</v>
          </cell>
          <cell r="AY96">
            <v>69.694735799040018</v>
          </cell>
          <cell r="AZ96">
            <v>69.694735799040018</v>
          </cell>
          <cell r="BA96">
            <v>69.694735799040018</v>
          </cell>
          <cell r="BB96">
            <v>69.694735799040018</v>
          </cell>
          <cell r="BC96">
            <v>69.694735799040018</v>
          </cell>
          <cell r="BD96">
            <v>69.694735799040018</v>
          </cell>
          <cell r="BE96">
            <v>69.694735799040018</v>
          </cell>
          <cell r="BF96">
            <v>69.694735799040018</v>
          </cell>
          <cell r="BG96">
            <v>69.694735799040018</v>
          </cell>
          <cell r="BH96">
            <v>69.694735799040018</v>
          </cell>
          <cell r="BI96">
            <v>69.694735799040018</v>
          </cell>
          <cell r="BJ96">
            <v>69.694735799040018</v>
          </cell>
          <cell r="BK96">
            <v>69.694735799040018</v>
          </cell>
          <cell r="BL96">
            <v>69.694735799040018</v>
          </cell>
          <cell r="BM96">
            <v>69.694735799040018</v>
          </cell>
          <cell r="BN96">
            <v>69.694735799040018</v>
          </cell>
          <cell r="BO96">
            <v>69.694735799040018</v>
          </cell>
          <cell r="BP96">
            <v>69.694735799040018</v>
          </cell>
          <cell r="BQ96">
            <v>69.694735799040018</v>
          </cell>
          <cell r="BR96">
            <v>69.694735799040018</v>
          </cell>
          <cell r="BS96">
            <v>69.694735799040018</v>
          </cell>
          <cell r="BT96">
            <v>69.694735799040018</v>
          </cell>
          <cell r="BU96">
            <v>69.694735799040018</v>
          </cell>
          <cell r="BV96">
            <v>69.694735799040018</v>
          </cell>
          <cell r="BW96">
            <v>69.694735799040018</v>
          </cell>
          <cell r="BX96">
            <v>69.694735799040018</v>
          </cell>
          <cell r="BY96">
            <v>69.694735799040018</v>
          </cell>
          <cell r="BZ96">
            <v>69.694735799040018</v>
          </cell>
          <cell r="CA96">
            <v>69.694735799040018</v>
          </cell>
          <cell r="CB96">
            <v>69.694735799040018</v>
          </cell>
          <cell r="CC96">
            <v>69.694735799040018</v>
          </cell>
          <cell r="CD96">
            <v>69.694735799040018</v>
          </cell>
          <cell r="CE96">
            <v>69.694735799040018</v>
          </cell>
          <cell r="CF96">
            <v>69.694735799040018</v>
          </cell>
          <cell r="CG96">
            <v>69.694735799040018</v>
          </cell>
          <cell r="CH96">
            <v>69.694735799040018</v>
          </cell>
          <cell r="CI96">
            <v>69.694735799040018</v>
          </cell>
          <cell r="CJ96">
            <v>69.694735799040018</v>
          </cell>
          <cell r="CK96">
            <v>69.694735799040018</v>
          </cell>
          <cell r="CL96">
            <v>69.694735799040018</v>
          </cell>
          <cell r="CM96">
            <v>69.694735799040018</v>
          </cell>
          <cell r="CN96">
            <v>69.694735799040018</v>
          </cell>
          <cell r="CO96">
            <v>69.694735799040018</v>
          </cell>
          <cell r="CP96">
            <v>69.694735799040018</v>
          </cell>
          <cell r="CQ96">
            <v>69.694735799040018</v>
          </cell>
          <cell r="CR96">
            <v>69.694735799040018</v>
          </cell>
          <cell r="CS96">
            <v>69.694735799040018</v>
          </cell>
          <cell r="CT96">
            <v>69.694735799040018</v>
          </cell>
          <cell r="CU96">
            <v>69.694735799040018</v>
          </cell>
          <cell r="CV96">
            <v>69.694735799040018</v>
          </cell>
          <cell r="CW96">
            <v>69.694735799040018</v>
          </cell>
          <cell r="CX96">
            <v>69.694735799040018</v>
          </cell>
          <cell r="CY96">
            <v>69.694735799040018</v>
          </cell>
          <cell r="DA96" t="str">
            <v>PA1</v>
          </cell>
          <cell r="DB96">
            <v>69.694735799040018</v>
          </cell>
          <cell r="DC96">
            <v>139.38947159808004</v>
          </cell>
          <cell r="DD96">
            <v>209.08420739712005</v>
          </cell>
          <cell r="DE96">
            <v>278.77894319616007</v>
          </cell>
          <cell r="DF96">
            <v>348.47367899520009</v>
          </cell>
          <cell r="DG96">
            <v>418.16841479424011</v>
          </cell>
          <cell r="DH96">
            <v>487.86315059328012</v>
          </cell>
          <cell r="DI96">
            <v>557.55788639232014</v>
          </cell>
          <cell r="DJ96">
            <v>627.25262219136016</v>
          </cell>
          <cell r="DK96">
            <v>696.94735799040018</v>
          </cell>
          <cell r="DL96">
            <v>766.6420937894402</v>
          </cell>
          <cell r="DM96">
            <v>836.33682958848021</v>
          </cell>
          <cell r="DN96">
            <v>906.03156538752023</v>
          </cell>
          <cell r="DO96">
            <v>975.72630118656025</v>
          </cell>
          <cell r="DP96">
            <v>1045.4210369856003</v>
          </cell>
          <cell r="DQ96">
            <v>1115.1157727846403</v>
          </cell>
          <cell r="DR96">
            <v>1184.8105085836803</v>
          </cell>
          <cell r="DS96">
            <v>1254.5052443827203</v>
          </cell>
          <cell r="DT96">
            <v>1324.1999801817603</v>
          </cell>
          <cell r="DU96">
            <v>1393.8947159808004</v>
          </cell>
          <cell r="DV96">
            <v>1463.5894517798404</v>
          </cell>
          <cell r="DW96">
            <v>1533.2841875788804</v>
          </cell>
          <cell r="DX96">
            <v>1602.9789233779204</v>
          </cell>
          <cell r="DY96">
            <v>1672.6736591769604</v>
          </cell>
          <cell r="DZ96">
            <v>1742.3683949760004</v>
          </cell>
          <cell r="EA96">
            <v>1812.0631307750405</v>
          </cell>
          <cell r="EB96">
            <v>1881.7578665740805</v>
          </cell>
          <cell r="EC96">
            <v>1951.4526023731205</v>
          </cell>
          <cell r="ED96">
            <v>2021.1473381721605</v>
          </cell>
          <cell r="EE96">
            <v>2090.8420739712005</v>
          </cell>
          <cell r="EF96">
            <v>2160.5368097702403</v>
          </cell>
          <cell r="EG96">
            <v>2230.2315455692806</v>
          </cell>
          <cell r="EH96">
            <v>2299.9262813683208</v>
          </cell>
          <cell r="EI96">
            <v>2369.6210171673611</v>
          </cell>
          <cell r="EJ96">
            <v>2439.3157529664013</v>
          </cell>
          <cell r="EK96">
            <v>2509.0104887654416</v>
          </cell>
          <cell r="EL96">
            <v>2578.7052245644818</v>
          </cell>
          <cell r="EM96">
            <v>2648.399960363522</v>
          </cell>
          <cell r="EN96">
            <v>2718.0946961625623</v>
          </cell>
          <cell r="EO96">
            <v>2787.7894319616025</v>
          </cell>
          <cell r="EP96">
            <v>2857.4841677606428</v>
          </cell>
          <cell r="EQ96">
            <v>2927.178903559683</v>
          </cell>
          <cell r="ER96">
            <v>2996.8736393587233</v>
          </cell>
          <cell r="ES96">
            <v>3066.5683751577635</v>
          </cell>
          <cell r="ET96">
            <v>3136.2631109568038</v>
          </cell>
          <cell r="EU96">
            <v>3205.957846755844</v>
          </cell>
          <cell r="EV96">
            <v>3275.6525825548842</v>
          </cell>
          <cell r="EW96">
            <v>3345.3473183539245</v>
          </cell>
          <cell r="EX96">
            <v>3415.0420541529647</v>
          </cell>
          <cell r="EY96">
            <v>3484.736789952005</v>
          </cell>
          <cell r="EZ96">
            <v>3554.4315257510452</v>
          </cell>
          <cell r="FA96">
            <v>3624.1262615500855</v>
          </cell>
          <cell r="FB96">
            <v>3693.8209973491257</v>
          </cell>
          <cell r="FC96">
            <v>3763.515733148166</v>
          </cell>
          <cell r="FD96">
            <v>3833.2104689472062</v>
          </cell>
          <cell r="FE96">
            <v>3902.9052047462465</v>
          </cell>
          <cell r="FF96">
            <v>3972.5999405452867</v>
          </cell>
          <cell r="FG96">
            <v>4042.2946763443269</v>
          </cell>
          <cell r="FH96">
            <v>4111.9894121433672</v>
          </cell>
          <cell r="FI96">
            <v>4181.6841479424074</v>
          </cell>
          <cell r="FJ96">
            <v>4251.3788837414477</v>
          </cell>
          <cell r="FK96">
            <v>4321.0736195404879</v>
          </cell>
          <cell r="FL96">
            <v>4390.7683553395282</v>
          </cell>
          <cell r="FM96">
            <v>4460.4630911385684</v>
          </cell>
          <cell r="FN96">
            <v>4530.1578269376087</v>
          </cell>
          <cell r="FO96">
            <v>4599.8525627366489</v>
          </cell>
          <cell r="FP96">
            <v>4669.5472985356892</v>
          </cell>
          <cell r="FQ96">
            <v>4739.2420343347294</v>
          </cell>
          <cell r="FR96">
            <v>4808.9367701337696</v>
          </cell>
          <cell r="FS96">
            <v>4878.6315059328099</v>
          </cell>
          <cell r="FT96">
            <v>4948.3262417318501</v>
          </cell>
          <cell r="FU96">
            <v>5018.0209775308904</v>
          </cell>
          <cell r="FV96">
            <v>5087.7157133299306</v>
          </cell>
          <cell r="FW96">
            <v>5157.4104491289709</v>
          </cell>
          <cell r="FX96">
            <v>5227.1051849280111</v>
          </cell>
          <cell r="FY96">
            <v>5296.7999207270514</v>
          </cell>
          <cell r="FZ96">
            <v>5366.4946565260916</v>
          </cell>
          <cell r="GA96">
            <v>5436.1893923251318</v>
          </cell>
          <cell r="GB96">
            <v>5505.8841281241721</v>
          </cell>
          <cell r="GC96">
            <v>5575.5788639232123</v>
          </cell>
          <cell r="GD96">
            <v>5645.2735997222526</v>
          </cell>
          <cell r="GE96">
            <v>5714.9683355212928</v>
          </cell>
          <cell r="GF96">
            <v>5784.6630713203331</v>
          </cell>
          <cell r="GG96">
            <v>5854.3578071193733</v>
          </cell>
          <cell r="GH96">
            <v>5924.0525429184136</v>
          </cell>
          <cell r="GI96">
            <v>5993.7472787174538</v>
          </cell>
          <cell r="GJ96">
            <v>6063.4420145164941</v>
          </cell>
          <cell r="GK96">
            <v>6133.1367503155343</v>
          </cell>
          <cell r="GL96">
            <v>6202.8314861145745</v>
          </cell>
          <cell r="GM96">
            <v>6272.5262219136148</v>
          </cell>
          <cell r="GN96">
            <v>6342.220957712655</v>
          </cell>
          <cell r="GO96">
            <v>6411.9156935116953</v>
          </cell>
          <cell r="GP96">
            <v>6481.6104293107355</v>
          </cell>
          <cell r="GQ96">
            <v>6551.3051651097758</v>
          </cell>
          <cell r="GR96">
            <v>6620.999900908816</v>
          </cell>
          <cell r="GS96">
            <v>6690.6946367078563</v>
          </cell>
          <cell r="GT96">
            <v>6760.3893725068965</v>
          </cell>
          <cell r="GU96">
            <v>6830.0841083059368</v>
          </cell>
          <cell r="GV96">
            <v>6899.778844104977</v>
          </cell>
          <cell r="GW96">
            <v>6969.4735799040172</v>
          </cell>
        </row>
        <row r="99">
          <cell r="B99" t="str">
            <v>Group</v>
          </cell>
          <cell r="C99" t="str">
            <v>Day --&gt;</v>
          </cell>
          <cell r="D99">
            <v>1</v>
          </cell>
          <cell r="E99">
            <v>2</v>
          </cell>
          <cell r="F99">
            <v>3</v>
          </cell>
          <cell r="G99">
            <v>4</v>
          </cell>
          <cell r="H99">
            <v>5</v>
          </cell>
          <cell r="I99">
            <v>6</v>
          </cell>
          <cell r="J99">
            <v>7</v>
          </cell>
          <cell r="K99">
            <v>8</v>
          </cell>
          <cell r="L99">
            <v>9</v>
          </cell>
          <cell r="M99">
            <v>10</v>
          </cell>
          <cell r="N99">
            <v>11</v>
          </cell>
          <cell r="O99">
            <v>12</v>
          </cell>
          <cell r="P99">
            <v>13</v>
          </cell>
          <cell r="Q99">
            <v>14</v>
          </cell>
          <cell r="R99">
            <v>15</v>
          </cell>
          <cell r="S99">
            <v>16</v>
          </cell>
          <cell r="T99">
            <v>17</v>
          </cell>
          <cell r="U99">
            <v>18</v>
          </cell>
          <cell r="V99">
            <v>19</v>
          </cell>
          <cell r="W99">
            <v>20</v>
          </cell>
          <cell r="X99">
            <v>21</v>
          </cell>
          <cell r="Y99">
            <v>22</v>
          </cell>
          <cell r="Z99">
            <v>23</v>
          </cell>
          <cell r="AA99">
            <v>24</v>
          </cell>
          <cell r="AB99">
            <v>25</v>
          </cell>
          <cell r="AC99">
            <v>26</v>
          </cell>
          <cell r="AD99">
            <v>27</v>
          </cell>
          <cell r="AE99">
            <v>28</v>
          </cell>
          <cell r="AF99">
            <v>29</v>
          </cell>
          <cell r="AG99">
            <v>30</v>
          </cell>
          <cell r="AH99">
            <v>31</v>
          </cell>
          <cell r="AI99">
            <v>32</v>
          </cell>
          <cell r="AJ99">
            <v>33</v>
          </cell>
          <cell r="AK99">
            <v>34</v>
          </cell>
          <cell r="AL99">
            <v>35</v>
          </cell>
          <cell r="AM99">
            <v>36</v>
          </cell>
          <cell r="AN99">
            <v>37</v>
          </cell>
          <cell r="AO99">
            <v>38</v>
          </cell>
          <cell r="AP99">
            <v>39</v>
          </cell>
          <cell r="AQ99">
            <v>40</v>
          </cell>
          <cell r="AR99">
            <v>41</v>
          </cell>
          <cell r="AS99">
            <v>42</v>
          </cell>
          <cell r="AT99">
            <v>43</v>
          </cell>
          <cell r="AU99">
            <v>44</v>
          </cell>
          <cell r="AV99">
            <v>45</v>
          </cell>
          <cell r="AW99">
            <v>46</v>
          </cell>
          <cell r="AX99">
            <v>47</v>
          </cell>
          <cell r="AY99">
            <v>48</v>
          </cell>
          <cell r="AZ99">
            <v>49</v>
          </cell>
          <cell r="BA99">
            <v>50</v>
          </cell>
          <cell r="BB99">
            <v>51</v>
          </cell>
          <cell r="BC99">
            <v>52</v>
          </cell>
          <cell r="BD99">
            <v>53</v>
          </cell>
          <cell r="BE99">
            <v>54</v>
          </cell>
          <cell r="BF99">
            <v>55</v>
          </cell>
          <cell r="BG99">
            <v>56</v>
          </cell>
          <cell r="BH99">
            <v>57</v>
          </cell>
          <cell r="BI99">
            <v>58</v>
          </cell>
          <cell r="BJ99">
            <v>59</v>
          </cell>
          <cell r="BK99">
            <v>60</v>
          </cell>
          <cell r="BL99">
            <v>61</v>
          </cell>
          <cell r="BM99">
            <v>62</v>
          </cell>
          <cell r="BN99">
            <v>63</v>
          </cell>
          <cell r="BO99">
            <v>64</v>
          </cell>
          <cell r="BP99">
            <v>65</v>
          </cell>
          <cell r="BQ99">
            <v>66</v>
          </cell>
          <cell r="BR99">
            <v>67</v>
          </cell>
          <cell r="BS99">
            <v>68</v>
          </cell>
          <cell r="BT99">
            <v>69</v>
          </cell>
          <cell r="BU99">
            <v>70</v>
          </cell>
          <cell r="BV99">
            <v>71</v>
          </cell>
          <cell r="BW99">
            <v>72</v>
          </cell>
          <cell r="BX99">
            <v>73</v>
          </cell>
          <cell r="BY99">
            <v>74</v>
          </cell>
          <cell r="BZ99">
            <v>75</v>
          </cell>
          <cell r="CA99">
            <v>76</v>
          </cell>
          <cell r="CB99">
            <v>77</v>
          </cell>
          <cell r="CC99">
            <v>78</v>
          </cell>
          <cell r="CD99">
            <v>79</v>
          </cell>
          <cell r="CE99">
            <v>80</v>
          </cell>
          <cell r="CF99">
            <v>81</v>
          </cell>
          <cell r="CG99">
            <v>82</v>
          </cell>
          <cell r="CH99">
            <v>83</v>
          </cell>
          <cell r="CI99">
            <v>84</v>
          </cell>
          <cell r="CJ99">
            <v>85</v>
          </cell>
          <cell r="CK99">
            <v>86</v>
          </cell>
          <cell r="CL99">
            <v>87</v>
          </cell>
          <cell r="CM99">
            <v>88</v>
          </cell>
          <cell r="CN99">
            <v>89</v>
          </cell>
          <cell r="CO99">
            <v>90</v>
          </cell>
          <cell r="CP99">
            <v>91</v>
          </cell>
          <cell r="CQ99">
            <v>92</v>
          </cell>
          <cell r="CR99">
            <v>93</v>
          </cell>
          <cell r="CS99">
            <v>94</v>
          </cell>
          <cell r="CT99">
            <v>95</v>
          </cell>
          <cell r="CU99">
            <v>96</v>
          </cell>
          <cell r="CV99">
            <v>97</v>
          </cell>
          <cell r="CW99">
            <v>98</v>
          </cell>
          <cell r="CX99">
            <v>99</v>
          </cell>
          <cell r="CY99">
            <v>100</v>
          </cell>
        </row>
        <row r="100">
          <cell r="B100" t="str">
            <v/>
          </cell>
          <cell r="C100" t="str">
            <v>CMI</v>
          </cell>
          <cell r="D100">
            <v>3</v>
          </cell>
          <cell r="E100">
            <v>3</v>
          </cell>
          <cell r="F100">
            <v>3</v>
          </cell>
          <cell r="G100">
            <v>1</v>
          </cell>
          <cell r="H100">
            <v>1</v>
          </cell>
          <cell r="I100">
            <v>1</v>
          </cell>
          <cell r="J100">
            <v>1</v>
          </cell>
          <cell r="K100">
            <v>1</v>
          </cell>
          <cell r="L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  <cell r="AJ100">
            <v>1</v>
          </cell>
          <cell r="AK100">
            <v>1</v>
          </cell>
          <cell r="AL100">
            <v>1</v>
          </cell>
          <cell r="AM100">
            <v>1</v>
          </cell>
          <cell r="AN100">
            <v>1</v>
          </cell>
          <cell r="AO100">
            <v>1</v>
          </cell>
          <cell r="AP100">
            <v>1</v>
          </cell>
          <cell r="AQ100">
            <v>1</v>
          </cell>
          <cell r="AR100">
            <v>1</v>
          </cell>
          <cell r="AS100">
            <v>1</v>
          </cell>
          <cell r="AT100">
            <v>1</v>
          </cell>
          <cell r="AU100">
            <v>1</v>
          </cell>
          <cell r="AV100">
            <v>1</v>
          </cell>
          <cell r="AW100">
            <v>1</v>
          </cell>
          <cell r="AX100">
            <v>1</v>
          </cell>
          <cell r="AY100">
            <v>1</v>
          </cell>
          <cell r="AZ100">
            <v>1</v>
          </cell>
          <cell r="BA100">
            <v>1</v>
          </cell>
          <cell r="BB100">
            <v>1</v>
          </cell>
          <cell r="BC100">
            <v>1</v>
          </cell>
          <cell r="BD100">
            <v>1</v>
          </cell>
          <cell r="BE100">
            <v>1</v>
          </cell>
          <cell r="BF100">
            <v>1</v>
          </cell>
          <cell r="BG100">
            <v>1</v>
          </cell>
          <cell r="BH100">
            <v>1</v>
          </cell>
          <cell r="BI100">
            <v>1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DA100" t="str">
            <v>Group</v>
          </cell>
          <cell r="DB100">
            <v>1</v>
          </cell>
          <cell r="DC100">
            <v>2</v>
          </cell>
          <cell r="DD100">
            <v>3</v>
          </cell>
          <cell r="DE100">
            <v>4</v>
          </cell>
          <cell r="DF100">
            <v>5</v>
          </cell>
          <cell r="DG100">
            <v>6</v>
          </cell>
          <cell r="DH100">
            <v>7</v>
          </cell>
          <cell r="DI100">
            <v>8</v>
          </cell>
          <cell r="DJ100">
            <v>9</v>
          </cell>
          <cell r="DK100">
            <v>10</v>
          </cell>
          <cell r="DL100">
            <v>11</v>
          </cell>
          <cell r="DM100">
            <v>12</v>
          </cell>
          <cell r="DN100">
            <v>13</v>
          </cell>
          <cell r="DO100">
            <v>14</v>
          </cell>
          <cell r="DP100">
            <v>15</v>
          </cell>
          <cell r="DQ100">
            <v>16</v>
          </cell>
          <cell r="DR100">
            <v>17</v>
          </cell>
          <cell r="DS100">
            <v>18</v>
          </cell>
          <cell r="DT100">
            <v>19</v>
          </cell>
          <cell r="DU100">
            <v>20</v>
          </cell>
          <cell r="DV100">
            <v>21</v>
          </cell>
          <cell r="DW100">
            <v>22</v>
          </cell>
          <cell r="DX100">
            <v>23</v>
          </cell>
          <cell r="DY100">
            <v>24</v>
          </cell>
          <cell r="DZ100">
            <v>25</v>
          </cell>
          <cell r="EA100">
            <v>26</v>
          </cell>
          <cell r="EB100">
            <v>27</v>
          </cell>
          <cell r="EC100">
            <v>28</v>
          </cell>
          <cell r="ED100">
            <v>29</v>
          </cell>
          <cell r="EE100">
            <v>30</v>
          </cell>
          <cell r="EF100">
            <v>31</v>
          </cell>
          <cell r="EG100">
            <v>32</v>
          </cell>
          <cell r="EH100">
            <v>33</v>
          </cell>
          <cell r="EI100">
            <v>34</v>
          </cell>
          <cell r="EJ100">
            <v>35</v>
          </cell>
          <cell r="EK100">
            <v>36</v>
          </cell>
          <cell r="EL100">
            <v>37</v>
          </cell>
          <cell r="EM100">
            <v>38</v>
          </cell>
          <cell r="EN100">
            <v>39</v>
          </cell>
          <cell r="EO100">
            <v>40</v>
          </cell>
          <cell r="EP100">
            <v>41</v>
          </cell>
          <cell r="EQ100">
            <v>42</v>
          </cell>
          <cell r="ER100">
            <v>43</v>
          </cell>
          <cell r="ES100">
            <v>44</v>
          </cell>
          <cell r="ET100">
            <v>45</v>
          </cell>
          <cell r="EU100">
            <v>46</v>
          </cell>
          <cell r="EV100">
            <v>47</v>
          </cell>
          <cell r="EW100">
            <v>48</v>
          </cell>
          <cell r="EX100">
            <v>49</v>
          </cell>
          <cell r="EY100">
            <v>50</v>
          </cell>
          <cell r="EZ100">
            <v>51</v>
          </cell>
          <cell r="FA100">
            <v>52</v>
          </cell>
          <cell r="FB100">
            <v>53</v>
          </cell>
          <cell r="FC100">
            <v>54</v>
          </cell>
          <cell r="FD100">
            <v>55</v>
          </cell>
          <cell r="FE100">
            <v>56</v>
          </cell>
          <cell r="FF100">
            <v>57</v>
          </cell>
          <cell r="FG100">
            <v>58</v>
          </cell>
          <cell r="FH100">
            <v>59</v>
          </cell>
          <cell r="FI100">
            <v>60</v>
          </cell>
          <cell r="FJ100">
            <v>61</v>
          </cell>
          <cell r="FK100">
            <v>62</v>
          </cell>
          <cell r="FL100">
            <v>63</v>
          </cell>
          <cell r="FM100">
            <v>64</v>
          </cell>
          <cell r="FN100">
            <v>65</v>
          </cell>
          <cell r="FO100">
            <v>66</v>
          </cell>
          <cell r="FP100">
            <v>67</v>
          </cell>
          <cell r="FQ100">
            <v>68</v>
          </cell>
          <cell r="FR100">
            <v>69</v>
          </cell>
          <cell r="FS100">
            <v>70</v>
          </cell>
          <cell r="FT100">
            <v>71</v>
          </cell>
          <cell r="FU100">
            <v>72</v>
          </cell>
          <cell r="FV100">
            <v>73</v>
          </cell>
          <cell r="FW100">
            <v>74</v>
          </cell>
          <cell r="FX100">
            <v>75</v>
          </cell>
          <cell r="FY100">
            <v>76</v>
          </cell>
          <cell r="FZ100">
            <v>77</v>
          </cell>
          <cell r="GA100">
            <v>78</v>
          </cell>
          <cell r="GB100">
            <v>79</v>
          </cell>
          <cell r="GC100">
            <v>80</v>
          </cell>
          <cell r="GD100">
            <v>81</v>
          </cell>
          <cell r="GE100">
            <v>82</v>
          </cell>
          <cell r="GF100">
            <v>83</v>
          </cell>
          <cell r="GG100">
            <v>84</v>
          </cell>
          <cell r="GH100">
            <v>85</v>
          </cell>
          <cell r="GI100">
            <v>86</v>
          </cell>
          <cell r="GJ100">
            <v>87</v>
          </cell>
          <cell r="GK100">
            <v>88</v>
          </cell>
          <cell r="GL100">
            <v>89</v>
          </cell>
          <cell r="GM100">
            <v>90</v>
          </cell>
          <cell r="GN100">
            <v>91</v>
          </cell>
          <cell r="GO100">
            <v>92</v>
          </cell>
          <cell r="GP100">
            <v>93</v>
          </cell>
          <cell r="GQ100">
            <v>94</v>
          </cell>
          <cell r="GR100">
            <v>95</v>
          </cell>
          <cell r="GS100">
            <v>96</v>
          </cell>
          <cell r="GT100">
            <v>97</v>
          </cell>
          <cell r="GU100">
            <v>98</v>
          </cell>
          <cell r="GV100">
            <v>99</v>
          </cell>
          <cell r="GW100">
            <v>100</v>
          </cell>
        </row>
        <row r="101">
          <cell r="B101" t="str">
            <v>NA</v>
          </cell>
          <cell r="C101">
            <v>3.24</v>
          </cell>
          <cell r="D101">
            <v>774.33380123040013</v>
          </cell>
          <cell r="E101">
            <v>774.33380123040013</v>
          </cell>
          <cell r="F101">
            <v>774.33380123040013</v>
          </cell>
          <cell r="G101">
            <v>258.1112670768</v>
          </cell>
          <cell r="H101">
            <v>258.1112670768</v>
          </cell>
          <cell r="I101">
            <v>258.1112670768</v>
          </cell>
          <cell r="J101">
            <v>258.1112670768</v>
          </cell>
          <cell r="K101">
            <v>258.1112670768</v>
          </cell>
          <cell r="L101">
            <v>258.1112670768</v>
          </cell>
          <cell r="M101">
            <v>258.1112670768</v>
          </cell>
          <cell r="N101">
            <v>258.1112670768</v>
          </cell>
          <cell r="O101">
            <v>258.1112670768</v>
          </cell>
          <cell r="P101">
            <v>258.1112670768</v>
          </cell>
          <cell r="Q101">
            <v>258.1112670768</v>
          </cell>
          <cell r="R101">
            <v>258.1112670768</v>
          </cell>
          <cell r="S101">
            <v>258.1112670768</v>
          </cell>
          <cell r="T101">
            <v>258.1112670768</v>
          </cell>
          <cell r="U101">
            <v>258.1112670768</v>
          </cell>
          <cell r="V101">
            <v>258.1112670768</v>
          </cell>
          <cell r="W101">
            <v>258.1112670768</v>
          </cell>
          <cell r="X101">
            <v>258.1112670768</v>
          </cell>
          <cell r="Y101">
            <v>258.1112670768</v>
          </cell>
          <cell r="Z101">
            <v>258.1112670768</v>
          </cell>
          <cell r="AA101">
            <v>258.1112670768</v>
          </cell>
          <cell r="AB101">
            <v>258.1112670768</v>
          </cell>
          <cell r="AC101">
            <v>258.1112670768</v>
          </cell>
          <cell r="AD101">
            <v>258.1112670768</v>
          </cell>
          <cell r="AE101">
            <v>258.1112670768</v>
          </cell>
          <cell r="AF101">
            <v>258.1112670768</v>
          </cell>
          <cell r="AG101">
            <v>258.1112670768</v>
          </cell>
          <cell r="AH101">
            <v>258.1112670768</v>
          </cell>
          <cell r="AI101">
            <v>258.1112670768</v>
          </cell>
          <cell r="AJ101">
            <v>258.1112670768</v>
          </cell>
          <cell r="AK101">
            <v>258.1112670768</v>
          </cell>
          <cell r="AL101">
            <v>258.1112670768</v>
          </cell>
          <cell r="AM101">
            <v>258.1112670768</v>
          </cell>
          <cell r="AN101">
            <v>258.1112670768</v>
          </cell>
          <cell r="AO101">
            <v>258.1112670768</v>
          </cell>
          <cell r="AP101">
            <v>258.1112670768</v>
          </cell>
          <cell r="AQ101">
            <v>258.1112670768</v>
          </cell>
          <cell r="AR101">
            <v>258.1112670768</v>
          </cell>
          <cell r="AS101">
            <v>258.1112670768</v>
          </cell>
          <cell r="AT101">
            <v>258.1112670768</v>
          </cell>
          <cell r="AU101">
            <v>258.1112670768</v>
          </cell>
          <cell r="AV101">
            <v>258.1112670768</v>
          </cell>
          <cell r="AW101">
            <v>258.1112670768</v>
          </cell>
          <cell r="AX101">
            <v>258.1112670768</v>
          </cell>
          <cell r="AY101">
            <v>258.1112670768</v>
          </cell>
          <cell r="AZ101">
            <v>258.1112670768</v>
          </cell>
          <cell r="BA101">
            <v>258.1112670768</v>
          </cell>
          <cell r="BB101">
            <v>258.1112670768</v>
          </cell>
          <cell r="BC101">
            <v>258.1112670768</v>
          </cell>
          <cell r="BD101">
            <v>258.1112670768</v>
          </cell>
          <cell r="BE101">
            <v>258.1112670768</v>
          </cell>
          <cell r="BF101">
            <v>258.1112670768</v>
          </cell>
          <cell r="BG101">
            <v>258.1112670768</v>
          </cell>
          <cell r="BH101">
            <v>258.1112670768</v>
          </cell>
          <cell r="BI101">
            <v>258.1112670768</v>
          </cell>
          <cell r="BJ101">
            <v>258.1112670768</v>
          </cell>
          <cell r="BK101">
            <v>258.1112670768</v>
          </cell>
          <cell r="BL101">
            <v>258.1112670768</v>
          </cell>
          <cell r="BM101">
            <v>258.1112670768</v>
          </cell>
          <cell r="BN101">
            <v>258.1112670768</v>
          </cell>
          <cell r="BO101">
            <v>258.1112670768</v>
          </cell>
          <cell r="BP101">
            <v>258.1112670768</v>
          </cell>
          <cell r="BQ101">
            <v>258.1112670768</v>
          </cell>
          <cell r="BR101">
            <v>258.1112670768</v>
          </cell>
          <cell r="BS101">
            <v>258.1112670768</v>
          </cell>
          <cell r="BT101">
            <v>258.1112670768</v>
          </cell>
          <cell r="BU101">
            <v>258.1112670768</v>
          </cell>
          <cell r="BV101">
            <v>258.1112670768</v>
          </cell>
          <cell r="BW101">
            <v>258.1112670768</v>
          </cell>
          <cell r="BX101">
            <v>258.1112670768</v>
          </cell>
          <cell r="BY101">
            <v>258.1112670768</v>
          </cell>
          <cell r="BZ101">
            <v>258.1112670768</v>
          </cell>
          <cell r="CA101">
            <v>258.1112670768</v>
          </cell>
          <cell r="CB101">
            <v>258.1112670768</v>
          </cell>
          <cell r="CC101">
            <v>258.1112670768</v>
          </cell>
          <cell r="CD101">
            <v>258.1112670768</v>
          </cell>
          <cell r="CE101">
            <v>258.1112670768</v>
          </cell>
          <cell r="CF101">
            <v>258.1112670768</v>
          </cell>
          <cell r="CG101">
            <v>258.1112670768</v>
          </cell>
          <cell r="CH101">
            <v>258.1112670768</v>
          </cell>
          <cell r="CI101">
            <v>258.1112670768</v>
          </cell>
          <cell r="CJ101">
            <v>258.1112670768</v>
          </cell>
          <cell r="CK101">
            <v>258.1112670768</v>
          </cell>
          <cell r="CL101">
            <v>258.1112670768</v>
          </cell>
          <cell r="CM101">
            <v>258.1112670768</v>
          </cell>
          <cell r="CN101">
            <v>258.1112670768</v>
          </cell>
          <cell r="CO101">
            <v>258.1112670768</v>
          </cell>
          <cell r="CP101">
            <v>258.1112670768</v>
          </cell>
          <cell r="CQ101">
            <v>258.1112670768</v>
          </cell>
          <cell r="CR101">
            <v>258.1112670768</v>
          </cell>
          <cell r="CS101">
            <v>258.1112670768</v>
          </cell>
          <cell r="CT101">
            <v>258.1112670768</v>
          </cell>
          <cell r="CU101">
            <v>258.1112670768</v>
          </cell>
          <cell r="CV101">
            <v>258.1112670768</v>
          </cell>
          <cell r="CW101">
            <v>258.1112670768</v>
          </cell>
          <cell r="CX101">
            <v>258.1112670768</v>
          </cell>
          <cell r="CY101">
            <v>258.1112670768</v>
          </cell>
          <cell r="DA101" t="str">
            <v>NA</v>
          </cell>
          <cell r="DB101">
            <v>774.33380123040013</v>
          </cell>
          <cell r="DC101">
            <v>1548.6676024608003</v>
          </cell>
          <cell r="DD101">
            <v>2323.0014036912003</v>
          </cell>
          <cell r="DE101">
            <v>2581.1126707680005</v>
          </cell>
          <cell r="DF101">
            <v>2839.2239378448003</v>
          </cell>
          <cell r="DG101">
            <v>3097.3352049216001</v>
          </cell>
          <cell r="DH101">
            <v>3355.4464719983998</v>
          </cell>
          <cell r="DI101">
            <v>3613.5577390751996</v>
          </cell>
          <cell r="DJ101">
            <v>3871.6690061519994</v>
          </cell>
          <cell r="DK101">
            <v>4129.7802732287992</v>
          </cell>
          <cell r="DL101">
            <v>4387.8915403055989</v>
          </cell>
          <cell r="DM101">
            <v>4646.0028073823987</v>
          </cell>
          <cell r="DN101">
            <v>4904.1140744591985</v>
          </cell>
          <cell r="DO101">
            <v>5162.2253415359983</v>
          </cell>
          <cell r="DP101">
            <v>5420.336608612798</v>
          </cell>
          <cell r="DQ101">
            <v>5678.4478756895978</v>
          </cell>
          <cell r="DR101">
            <v>5936.5591427663976</v>
          </cell>
          <cell r="DS101">
            <v>6194.6704098431974</v>
          </cell>
          <cell r="DT101">
            <v>6452.7816769199972</v>
          </cell>
          <cell r="DU101">
            <v>6710.8929439967969</v>
          </cell>
          <cell r="DV101">
            <v>6969.0042110735967</v>
          </cell>
          <cell r="DW101">
            <v>7227.1154781503965</v>
          </cell>
          <cell r="DX101">
            <v>7485.2267452271963</v>
          </cell>
          <cell r="DY101">
            <v>7743.338012303996</v>
          </cell>
          <cell r="DZ101">
            <v>8001.4492793807958</v>
          </cell>
          <cell r="EA101">
            <v>8259.5605464575965</v>
          </cell>
          <cell r="EB101">
            <v>8517.6718135343963</v>
          </cell>
          <cell r="EC101">
            <v>8775.7830806111961</v>
          </cell>
          <cell r="ED101">
            <v>9033.8943476879958</v>
          </cell>
          <cell r="EE101">
            <v>9292.0056147647956</v>
          </cell>
          <cell r="EF101">
            <v>9550.1168818415954</v>
          </cell>
          <cell r="EG101">
            <v>9808.2281489183952</v>
          </cell>
          <cell r="EH101">
            <v>10066.339415995195</v>
          </cell>
          <cell r="EI101">
            <v>10324.450683071995</v>
          </cell>
          <cell r="EJ101">
            <v>10582.561950148794</v>
          </cell>
          <cell r="EK101">
            <v>10840.673217225594</v>
          </cell>
          <cell r="EL101">
            <v>11098.784484302394</v>
          </cell>
          <cell r="EM101">
            <v>11356.895751379194</v>
          </cell>
          <cell r="EN101">
            <v>11615.007018455994</v>
          </cell>
          <cell r="EO101">
            <v>11873.118285532793</v>
          </cell>
          <cell r="EP101">
            <v>12131.229552609593</v>
          </cell>
          <cell r="EQ101">
            <v>12389.340819686393</v>
          </cell>
          <cell r="ER101">
            <v>12647.452086763193</v>
          </cell>
          <cell r="ES101">
            <v>12905.563353839992</v>
          </cell>
          <cell r="ET101">
            <v>13163.674620916792</v>
          </cell>
          <cell r="EU101">
            <v>13421.785887993592</v>
          </cell>
          <cell r="EV101">
            <v>13679.897155070392</v>
          </cell>
          <cell r="EW101">
            <v>13938.008422147192</v>
          </cell>
          <cell r="EX101">
            <v>14196.119689223991</v>
          </cell>
          <cell r="EY101">
            <v>14454.230956300791</v>
          </cell>
          <cell r="EZ101">
            <v>14712.342223377591</v>
          </cell>
          <cell r="FA101">
            <v>14970.453490454391</v>
          </cell>
          <cell r="FB101">
            <v>15228.56475753119</v>
          </cell>
          <cell r="FC101">
            <v>15486.67602460799</v>
          </cell>
          <cell r="FD101">
            <v>15744.78729168479</v>
          </cell>
          <cell r="FE101">
            <v>16002.89855876159</v>
          </cell>
          <cell r="FF101">
            <v>16261.00982583839</v>
          </cell>
          <cell r="FG101">
            <v>16519.121092915189</v>
          </cell>
          <cell r="FH101">
            <v>16777.232359991991</v>
          </cell>
          <cell r="FI101">
            <v>17035.343627068793</v>
          </cell>
          <cell r="FJ101">
            <v>17293.454894145594</v>
          </cell>
          <cell r="FK101">
            <v>17551.566161222396</v>
          </cell>
          <cell r="FL101">
            <v>17809.677428299197</v>
          </cell>
          <cell r="FM101">
            <v>18067.788695375999</v>
          </cell>
          <cell r="FN101">
            <v>18325.899962452801</v>
          </cell>
          <cell r="FO101">
            <v>18584.011229529602</v>
          </cell>
          <cell r="FP101">
            <v>18842.122496606404</v>
          </cell>
          <cell r="FQ101">
            <v>19100.233763683205</v>
          </cell>
          <cell r="FR101">
            <v>19358.345030760007</v>
          </cell>
          <cell r="FS101">
            <v>19616.456297836809</v>
          </cell>
          <cell r="FT101">
            <v>19874.56756491361</v>
          </cell>
          <cell r="FU101">
            <v>20132.678831990412</v>
          </cell>
          <cell r="FV101">
            <v>20390.790099067213</v>
          </cell>
          <cell r="FW101">
            <v>20648.901366144015</v>
          </cell>
          <cell r="FX101">
            <v>20907.012633220816</v>
          </cell>
          <cell r="FY101">
            <v>21165.123900297618</v>
          </cell>
          <cell r="FZ101">
            <v>21423.23516737442</v>
          </cell>
          <cell r="GA101">
            <v>21681.346434451221</v>
          </cell>
          <cell r="GB101">
            <v>21939.457701528023</v>
          </cell>
          <cell r="GC101">
            <v>22197.568968604824</v>
          </cell>
          <cell r="GD101">
            <v>22455.680235681626</v>
          </cell>
          <cell r="GE101">
            <v>22713.791502758428</v>
          </cell>
          <cell r="GF101">
            <v>22971.902769835229</v>
          </cell>
          <cell r="GG101">
            <v>23230.014036912031</v>
          </cell>
          <cell r="GH101">
            <v>23488.125303988832</v>
          </cell>
          <cell r="GI101">
            <v>23746.236571065634</v>
          </cell>
          <cell r="GJ101">
            <v>24004.347838142436</v>
          </cell>
          <cell r="GK101">
            <v>24262.459105219237</v>
          </cell>
          <cell r="GL101">
            <v>24520.570372296039</v>
          </cell>
          <cell r="GM101">
            <v>24778.68163937284</v>
          </cell>
          <cell r="GN101">
            <v>25036.792906449642</v>
          </cell>
          <cell r="GO101">
            <v>25294.904173526444</v>
          </cell>
          <cell r="GP101">
            <v>25553.015440603245</v>
          </cell>
          <cell r="GQ101">
            <v>25811.126707680047</v>
          </cell>
          <cell r="GR101">
            <v>26069.237974756848</v>
          </cell>
          <cell r="GS101">
            <v>26327.34924183365</v>
          </cell>
          <cell r="GT101">
            <v>26585.460508910452</v>
          </cell>
          <cell r="GU101">
            <v>26843.571775987253</v>
          </cell>
          <cell r="GV101">
            <v>27101.683043064055</v>
          </cell>
          <cell r="GW101">
            <v>27359.794310140856</v>
          </cell>
        </row>
        <row r="102">
          <cell r="B102" t="str">
            <v>NB</v>
          </cell>
          <cell r="C102">
            <v>2.5299999999999998</v>
          </cell>
          <cell r="D102">
            <v>604.64954231880006</v>
          </cell>
          <cell r="E102">
            <v>604.64954231880006</v>
          </cell>
          <cell r="F102">
            <v>604.64954231880006</v>
          </cell>
          <cell r="G102">
            <v>201.5498474396</v>
          </cell>
          <cell r="H102">
            <v>201.5498474396</v>
          </cell>
          <cell r="I102">
            <v>201.5498474396</v>
          </cell>
          <cell r="J102">
            <v>201.5498474396</v>
          </cell>
          <cell r="K102">
            <v>201.5498474396</v>
          </cell>
          <cell r="L102">
            <v>201.5498474396</v>
          </cell>
          <cell r="M102">
            <v>201.5498474396</v>
          </cell>
          <cell r="N102">
            <v>201.5498474396</v>
          </cell>
          <cell r="O102">
            <v>201.5498474396</v>
          </cell>
          <cell r="P102">
            <v>201.5498474396</v>
          </cell>
          <cell r="Q102">
            <v>201.5498474396</v>
          </cell>
          <cell r="R102">
            <v>201.5498474396</v>
          </cell>
          <cell r="S102">
            <v>201.5498474396</v>
          </cell>
          <cell r="T102">
            <v>201.5498474396</v>
          </cell>
          <cell r="U102">
            <v>201.5498474396</v>
          </cell>
          <cell r="V102">
            <v>201.5498474396</v>
          </cell>
          <cell r="W102">
            <v>201.5498474396</v>
          </cell>
          <cell r="X102">
            <v>201.5498474396</v>
          </cell>
          <cell r="Y102">
            <v>201.5498474396</v>
          </cell>
          <cell r="Z102">
            <v>201.5498474396</v>
          </cell>
          <cell r="AA102">
            <v>201.5498474396</v>
          </cell>
          <cell r="AB102">
            <v>201.5498474396</v>
          </cell>
          <cell r="AC102">
            <v>201.5498474396</v>
          </cell>
          <cell r="AD102">
            <v>201.5498474396</v>
          </cell>
          <cell r="AE102">
            <v>201.5498474396</v>
          </cell>
          <cell r="AF102">
            <v>201.5498474396</v>
          </cell>
          <cell r="AG102">
            <v>201.5498474396</v>
          </cell>
          <cell r="AH102">
            <v>201.5498474396</v>
          </cell>
          <cell r="AI102">
            <v>201.5498474396</v>
          </cell>
          <cell r="AJ102">
            <v>201.5498474396</v>
          </cell>
          <cell r="AK102">
            <v>201.5498474396</v>
          </cell>
          <cell r="AL102">
            <v>201.5498474396</v>
          </cell>
          <cell r="AM102">
            <v>201.5498474396</v>
          </cell>
          <cell r="AN102">
            <v>201.5498474396</v>
          </cell>
          <cell r="AO102">
            <v>201.5498474396</v>
          </cell>
          <cell r="AP102">
            <v>201.5498474396</v>
          </cell>
          <cell r="AQ102">
            <v>201.5498474396</v>
          </cell>
          <cell r="AR102">
            <v>201.5498474396</v>
          </cell>
          <cell r="AS102">
            <v>201.5498474396</v>
          </cell>
          <cell r="AT102">
            <v>201.5498474396</v>
          </cell>
          <cell r="AU102">
            <v>201.5498474396</v>
          </cell>
          <cell r="AV102">
            <v>201.5498474396</v>
          </cell>
          <cell r="AW102">
            <v>201.5498474396</v>
          </cell>
          <cell r="AX102">
            <v>201.5498474396</v>
          </cell>
          <cell r="AY102">
            <v>201.5498474396</v>
          </cell>
          <cell r="AZ102">
            <v>201.5498474396</v>
          </cell>
          <cell r="BA102">
            <v>201.5498474396</v>
          </cell>
          <cell r="BB102">
            <v>201.5498474396</v>
          </cell>
          <cell r="BC102">
            <v>201.5498474396</v>
          </cell>
          <cell r="BD102">
            <v>201.5498474396</v>
          </cell>
          <cell r="BE102">
            <v>201.5498474396</v>
          </cell>
          <cell r="BF102">
            <v>201.5498474396</v>
          </cell>
          <cell r="BG102">
            <v>201.5498474396</v>
          </cell>
          <cell r="BH102">
            <v>201.5498474396</v>
          </cell>
          <cell r="BI102">
            <v>201.5498474396</v>
          </cell>
          <cell r="BJ102">
            <v>201.5498474396</v>
          </cell>
          <cell r="BK102">
            <v>201.5498474396</v>
          </cell>
          <cell r="BL102">
            <v>201.5498474396</v>
          </cell>
          <cell r="BM102">
            <v>201.5498474396</v>
          </cell>
          <cell r="BN102">
            <v>201.5498474396</v>
          </cell>
          <cell r="BO102">
            <v>201.5498474396</v>
          </cell>
          <cell r="BP102">
            <v>201.5498474396</v>
          </cell>
          <cell r="BQ102">
            <v>201.5498474396</v>
          </cell>
          <cell r="BR102">
            <v>201.5498474396</v>
          </cell>
          <cell r="BS102">
            <v>201.5498474396</v>
          </cell>
          <cell r="BT102">
            <v>201.5498474396</v>
          </cell>
          <cell r="BU102">
            <v>201.5498474396</v>
          </cell>
          <cell r="BV102">
            <v>201.5498474396</v>
          </cell>
          <cell r="BW102">
            <v>201.5498474396</v>
          </cell>
          <cell r="BX102">
            <v>201.5498474396</v>
          </cell>
          <cell r="BY102">
            <v>201.5498474396</v>
          </cell>
          <cell r="BZ102">
            <v>201.5498474396</v>
          </cell>
          <cell r="CA102">
            <v>201.5498474396</v>
          </cell>
          <cell r="CB102">
            <v>201.5498474396</v>
          </cell>
          <cell r="CC102">
            <v>201.5498474396</v>
          </cell>
          <cell r="CD102">
            <v>201.5498474396</v>
          </cell>
          <cell r="CE102">
            <v>201.5498474396</v>
          </cell>
          <cell r="CF102">
            <v>201.5498474396</v>
          </cell>
          <cell r="CG102">
            <v>201.5498474396</v>
          </cell>
          <cell r="CH102">
            <v>201.5498474396</v>
          </cell>
          <cell r="CI102">
            <v>201.5498474396</v>
          </cell>
          <cell r="CJ102">
            <v>201.5498474396</v>
          </cell>
          <cell r="CK102">
            <v>201.5498474396</v>
          </cell>
          <cell r="CL102">
            <v>201.5498474396</v>
          </cell>
          <cell r="CM102">
            <v>201.5498474396</v>
          </cell>
          <cell r="CN102">
            <v>201.5498474396</v>
          </cell>
          <cell r="CO102">
            <v>201.5498474396</v>
          </cell>
          <cell r="CP102">
            <v>201.5498474396</v>
          </cell>
          <cell r="CQ102">
            <v>201.5498474396</v>
          </cell>
          <cell r="CR102">
            <v>201.5498474396</v>
          </cell>
          <cell r="CS102">
            <v>201.5498474396</v>
          </cell>
          <cell r="CT102">
            <v>201.5498474396</v>
          </cell>
          <cell r="CU102">
            <v>201.5498474396</v>
          </cell>
          <cell r="CV102">
            <v>201.5498474396</v>
          </cell>
          <cell r="CW102">
            <v>201.5498474396</v>
          </cell>
          <cell r="CX102">
            <v>201.5498474396</v>
          </cell>
          <cell r="CY102">
            <v>201.5498474396</v>
          </cell>
          <cell r="DA102" t="str">
            <v>NB</v>
          </cell>
          <cell r="DB102">
            <v>604.64954231880006</v>
          </cell>
          <cell r="DC102">
            <v>1209.2990846376001</v>
          </cell>
          <cell r="DD102">
            <v>1813.9486269564002</v>
          </cell>
          <cell r="DE102">
            <v>2015.4984743960001</v>
          </cell>
          <cell r="DF102">
            <v>2217.0483218356003</v>
          </cell>
          <cell r="DG102">
            <v>2418.5981692752002</v>
          </cell>
          <cell r="DH102">
            <v>2620.1480167148002</v>
          </cell>
          <cell r="DI102">
            <v>2821.6978641544001</v>
          </cell>
          <cell r="DJ102">
            <v>3023.2477115940001</v>
          </cell>
          <cell r="DK102">
            <v>3224.7975590336</v>
          </cell>
          <cell r="DL102">
            <v>3426.3474064732</v>
          </cell>
          <cell r="DM102">
            <v>3627.8972539127999</v>
          </cell>
          <cell r="DN102">
            <v>3829.4471013523998</v>
          </cell>
          <cell r="DO102">
            <v>4030.9969487919998</v>
          </cell>
          <cell r="DP102">
            <v>4232.5467962315997</v>
          </cell>
          <cell r="DQ102">
            <v>4434.0966436711997</v>
          </cell>
          <cell r="DR102">
            <v>4635.6464911107996</v>
          </cell>
          <cell r="DS102">
            <v>4837.1963385503996</v>
          </cell>
          <cell r="DT102">
            <v>5038.7461859899995</v>
          </cell>
          <cell r="DU102">
            <v>5240.2960334295994</v>
          </cell>
          <cell r="DV102">
            <v>5441.8458808691994</v>
          </cell>
          <cell r="DW102">
            <v>5643.3957283087993</v>
          </cell>
          <cell r="DX102">
            <v>5844.9455757483993</v>
          </cell>
          <cell r="DY102">
            <v>6046.4954231879992</v>
          </cell>
          <cell r="DZ102">
            <v>6248.0452706275992</v>
          </cell>
          <cell r="EA102">
            <v>6449.5951180671991</v>
          </cell>
          <cell r="EB102">
            <v>6651.1449655067991</v>
          </cell>
          <cell r="EC102">
            <v>6852.694812946399</v>
          </cell>
          <cell r="ED102">
            <v>7054.2446603859989</v>
          </cell>
          <cell r="EE102">
            <v>7255.7945078255989</v>
          </cell>
          <cell r="EF102">
            <v>7457.3443552651988</v>
          </cell>
          <cell r="EG102">
            <v>7658.8942027047988</v>
          </cell>
          <cell r="EH102">
            <v>7860.4440501443987</v>
          </cell>
          <cell r="EI102">
            <v>8061.9938975839987</v>
          </cell>
          <cell r="EJ102">
            <v>8263.5437450235986</v>
          </cell>
          <cell r="EK102">
            <v>8465.0935924631995</v>
          </cell>
          <cell r="EL102">
            <v>8666.6434399028003</v>
          </cell>
          <cell r="EM102">
            <v>8868.1932873424012</v>
          </cell>
          <cell r="EN102">
            <v>9069.743134782002</v>
          </cell>
          <cell r="EO102">
            <v>9271.2929822216029</v>
          </cell>
          <cell r="EP102">
            <v>9472.8428296612037</v>
          </cell>
          <cell r="EQ102">
            <v>9674.3926771008046</v>
          </cell>
          <cell r="ER102">
            <v>9875.9425245404054</v>
          </cell>
          <cell r="ES102">
            <v>10077.492371980006</v>
          </cell>
          <cell r="ET102">
            <v>10279.042219419607</v>
          </cell>
          <cell r="EU102">
            <v>10480.592066859208</v>
          </cell>
          <cell r="EV102">
            <v>10682.141914298809</v>
          </cell>
          <cell r="EW102">
            <v>10883.69176173841</v>
          </cell>
          <cell r="EX102">
            <v>11085.241609178011</v>
          </cell>
          <cell r="EY102">
            <v>11286.791456617611</v>
          </cell>
          <cell r="EZ102">
            <v>11488.341304057212</v>
          </cell>
          <cell r="FA102">
            <v>11689.891151496813</v>
          </cell>
          <cell r="FB102">
            <v>11891.440998936414</v>
          </cell>
          <cell r="FC102">
            <v>12092.990846376015</v>
          </cell>
          <cell r="FD102">
            <v>12294.540693815616</v>
          </cell>
          <cell r="FE102">
            <v>12496.090541255217</v>
          </cell>
          <cell r="FF102">
            <v>12697.640388694817</v>
          </cell>
          <cell r="FG102">
            <v>12899.190236134418</v>
          </cell>
          <cell r="FH102">
            <v>13100.740083574019</v>
          </cell>
          <cell r="FI102">
            <v>13302.28993101362</v>
          </cell>
          <cell r="FJ102">
            <v>13503.839778453221</v>
          </cell>
          <cell r="FK102">
            <v>13705.389625892822</v>
          </cell>
          <cell r="FL102">
            <v>13906.939473332422</v>
          </cell>
          <cell r="FM102">
            <v>14108.489320772023</v>
          </cell>
          <cell r="FN102">
            <v>14310.039168211624</v>
          </cell>
          <cell r="FO102">
            <v>14511.589015651225</v>
          </cell>
          <cell r="FP102">
            <v>14713.138863090826</v>
          </cell>
          <cell r="FQ102">
            <v>14914.688710530427</v>
          </cell>
          <cell r="FR102">
            <v>15116.238557970028</v>
          </cell>
          <cell r="FS102">
            <v>15317.788405409628</v>
          </cell>
          <cell r="FT102">
            <v>15519.338252849229</v>
          </cell>
          <cell r="FU102">
            <v>15720.88810028883</v>
          </cell>
          <cell r="FV102">
            <v>15922.437947728431</v>
          </cell>
          <cell r="FW102">
            <v>16123.987795168032</v>
          </cell>
          <cell r="FX102">
            <v>16325.537642607633</v>
          </cell>
          <cell r="FY102">
            <v>16527.087490047234</v>
          </cell>
          <cell r="FZ102">
            <v>16728.637337486834</v>
          </cell>
          <cell r="GA102">
            <v>16930.187184926435</v>
          </cell>
          <cell r="GB102">
            <v>17131.737032366036</v>
          </cell>
          <cell r="GC102">
            <v>17333.286879805637</v>
          </cell>
          <cell r="GD102">
            <v>17534.836727245238</v>
          </cell>
          <cell r="GE102">
            <v>17736.386574684839</v>
          </cell>
          <cell r="GF102">
            <v>17937.93642212444</v>
          </cell>
          <cell r="GG102">
            <v>18139.48626956404</v>
          </cell>
          <cell r="GH102">
            <v>18341.036117003641</v>
          </cell>
          <cell r="GI102">
            <v>18542.585964443242</v>
          </cell>
          <cell r="GJ102">
            <v>18744.135811882843</v>
          </cell>
          <cell r="GK102">
            <v>18945.685659322444</v>
          </cell>
          <cell r="GL102">
            <v>19147.235506762045</v>
          </cell>
          <cell r="GM102">
            <v>19348.785354201646</v>
          </cell>
          <cell r="GN102">
            <v>19550.335201641246</v>
          </cell>
          <cell r="GO102">
            <v>19751.885049080847</v>
          </cell>
          <cell r="GP102">
            <v>19953.434896520448</v>
          </cell>
          <cell r="GQ102">
            <v>20154.984743960049</v>
          </cell>
          <cell r="GR102">
            <v>20356.53459139965</v>
          </cell>
          <cell r="GS102">
            <v>20558.084438839251</v>
          </cell>
          <cell r="GT102">
            <v>20759.634286278852</v>
          </cell>
          <cell r="GU102">
            <v>20961.184133718452</v>
          </cell>
          <cell r="GV102">
            <v>21162.733981158053</v>
          </cell>
          <cell r="GW102">
            <v>21364.283828597654</v>
          </cell>
        </row>
        <row r="103">
          <cell r="B103" t="str">
            <v>NC</v>
          </cell>
          <cell r="C103">
            <v>1.84</v>
          </cell>
          <cell r="D103">
            <v>439.74512168640001</v>
          </cell>
          <cell r="E103">
            <v>439.74512168640001</v>
          </cell>
          <cell r="F103">
            <v>439.74512168640001</v>
          </cell>
          <cell r="G103">
            <v>146.58170722880004</v>
          </cell>
          <cell r="H103">
            <v>146.58170722880004</v>
          </cell>
          <cell r="I103">
            <v>146.58170722880004</v>
          </cell>
          <cell r="J103">
            <v>146.58170722880004</v>
          </cell>
          <cell r="K103">
            <v>146.58170722880004</v>
          </cell>
          <cell r="L103">
            <v>146.58170722880004</v>
          </cell>
          <cell r="M103">
            <v>146.58170722880004</v>
          </cell>
          <cell r="N103">
            <v>146.58170722880004</v>
          </cell>
          <cell r="O103">
            <v>146.58170722880004</v>
          </cell>
          <cell r="P103">
            <v>146.58170722880004</v>
          </cell>
          <cell r="Q103">
            <v>146.58170722880004</v>
          </cell>
          <cell r="R103">
            <v>146.58170722880004</v>
          </cell>
          <cell r="S103">
            <v>146.58170722880004</v>
          </cell>
          <cell r="T103">
            <v>146.58170722880004</v>
          </cell>
          <cell r="U103">
            <v>146.58170722880004</v>
          </cell>
          <cell r="V103">
            <v>146.58170722880004</v>
          </cell>
          <cell r="W103">
            <v>146.58170722880004</v>
          </cell>
          <cell r="X103">
            <v>146.58170722880004</v>
          </cell>
          <cell r="Y103">
            <v>146.58170722880004</v>
          </cell>
          <cell r="Z103">
            <v>146.58170722880004</v>
          </cell>
          <cell r="AA103">
            <v>146.58170722880004</v>
          </cell>
          <cell r="AB103">
            <v>146.58170722880004</v>
          </cell>
          <cell r="AC103">
            <v>146.58170722880004</v>
          </cell>
          <cell r="AD103">
            <v>146.58170722880004</v>
          </cell>
          <cell r="AE103">
            <v>146.58170722880004</v>
          </cell>
          <cell r="AF103">
            <v>146.58170722880004</v>
          </cell>
          <cell r="AG103">
            <v>146.58170722880004</v>
          </cell>
          <cell r="AH103">
            <v>146.58170722880004</v>
          </cell>
          <cell r="AI103">
            <v>146.58170722880004</v>
          </cell>
          <cell r="AJ103">
            <v>146.58170722880004</v>
          </cell>
          <cell r="AK103">
            <v>146.58170722880004</v>
          </cell>
          <cell r="AL103">
            <v>146.58170722880004</v>
          </cell>
          <cell r="AM103">
            <v>146.58170722880004</v>
          </cell>
          <cell r="AN103">
            <v>146.58170722880004</v>
          </cell>
          <cell r="AO103">
            <v>146.58170722880004</v>
          </cell>
          <cell r="AP103">
            <v>146.58170722880004</v>
          </cell>
          <cell r="AQ103">
            <v>146.58170722880004</v>
          </cell>
          <cell r="AR103">
            <v>146.58170722880004</v>
          </cell>
          <cell r="AS103">
            <v>146.58170722880004</v>
          </cell>
          <cell r="AT103">
            <v>146.58170722880004</v>
          </cell>
          <cell r="AU103">
            <v>146.58170722880004</v>
          </cell>
          <cell r="AV103">
            <v>146.58170722880004</v>
          </cell>
          <cell r="AW103">
            <v>146.58170722880004</v>
          </cell>
          <cell r="AX103">
            <v>146.58170722880004</v>
          </cell>
          <cell r="AY103">
            <v>146.58170722880004</v>
          </cell>
          <cell r="AZ103">
            <v>146.58170722880004</v>
          </cell>
          <cell r="BA103">
            <v>146.58170722880004</v>
          </cell>
          <cell r="BB103">
            <v>146.58170722880004</v>
          </cell>
          <cell r="BC103">
            <v>146.58170722880004</v>
          </cell>
          <cell r="BD103">
            <v>146.58170722880004</v>
          </cell>
          <cell r="BE103">
            <v>146.58170722880004</v>
          </cell>
          <cell r="BF103">
            <v>146.58170722880004</v>
          </cell>
          <cell r="BG103">
            <v>146.58170722880004</v>
          </cell>
          <cell r="BH103">
            <v>146.58170722880004</v>
          </cell>
          <cell r="BI103">
            <v>146.58170722880004</v>
          </cell>
          <cell r="BJ103">
            <v>146.58170722880004</v>
          </cell>
          <cell r="BK103">
            <v>146.58170722880004</v>
          </cell>
          <cell r="BL103">
            <v>146.58170722880004</v>
          </cell>
          <cell r="BM103">
            <v>146.58170722880004</v>
          </cell>
          <cell r="BN103">
            <v>146.58170722880004</v>
          </cell>
          <cell r="BO103">
            <v>146.58170722880004</v>
          </cell>
          <cell r="BP103">
            <v>146.58170722880004</v>
          </cell>
          <cell r="BQ103">
            <v>146.58170722880004</v>
          </cell>
          <cell r="BR103">
            <v>146.58170722880004</v>
          </cell>
          <cell r="BS103">
            <v>146.58170722880004</v>
          </cell>
          <cell r="BT103">
            <v>146.58170722880004</v>
          </cell>
          <cell r="BU103">
            <v>146.58170722880004</v>
          </cell>
          <cell r="BV103">
            <v>146.58170722880004</v>
          </cell>
          <cell r="BW103">
            <v>146.58170722880004</v>
          </cell>
          <cell r="BX103">
            <v>146.58170722880004</v>
          </cell>
          <cell r="BY103">
            <v>146.58170722880004</v>
          </cell>
          <cell r="BZ103">
            <v>146.58170722880004</v>
          </cell>
          <cell r="CA103">
            <v>146.58170722880004</v>
          </cell>
          <cell r="CB103">
            <v>146.58170722880004</v>
          </cell>
          <cell r="CC103">
            <v>146.58170722880004</v>
          </cell>
          <cell r="CD103">
            <v>146.58170722880004</v>
          </cell>
          <cell r="CE103">
            <v>146.58170722880004</v>
          </cell>
          <cell r="CF103">
            <v>146.58170722880004</v>
          </cell>
          <cell r="CG103">
            <v>146.58170722880004</v>
          </cell>
          <cell r="CH103">
            <v>146.58170722880004</v>
          </cell>
          <cell r="CI103">
            <v>146.58170722880004</v>
          </cell>
          <cell r="CJ103">
            <v>146.58170722880004</v>
          </cell>
          <cell r="CK103">
            <v>146.58170722880004</v>
          </cell>
          <cell r="CL103">
            <v>146.58170722880004</v>
          </cell>
          <cell r="CM103">
            <v>146.58170722880004</v>
          </cell>
          <cell r="CN103">
            <v>146.58170722880004</v>
          </cell>
          <cell r="CO103">
            <v>146.58170722880004</v>
          </cell>
          <cell r="CP103">
            <v>146.58170722880004</v>
          </cell>
          <cell r="CQ103">
            <v>146.58170722880004</v>
          </cell>
          <cell r="CR103">
            <v>146.58170722880004</v>
          </cell>
          <cell r="CS103">
            <v>146.58170722880004</v>
          </cell>
          <cell r="CT103">
            <v>146.58170722880004</v>
          </cell>
          <cell r="CU103">
            <v>146.58170722880004</v>
          </cell>
          <cell r="CV103">
            <v>146.58170722880004</v>
          </cell>
          <cell r="CW103">
            <v>146.58170722880004</v>
          </cell>
          <cell r="CX103">
            <v>146.58170722880004</v>
          </cell>
          <cell r="CY103">
            <v>146.58170722880004</v>
          </cell>
          <cell r="DA103" t="str">
            <v>NC</v>
          </cell>
          <cell r="DB103">
            <v>439.74512168640001</v>
          </cell>
          <cell r="DC103">
            <v>879.49024337280002</v>
          </cell>
          <cell r="DD103">
            <v>1319.2353650591999</v>
          </cell>
          <cell r="DE103">
            <v>1465.817072288</v>
          </cell>
          <cell r="DF103">
            <v>1612.3987795168</v>
          </cell>
          <cell r="DG103">
            <v>1758.9804867456</v>
          </cell>
          <cell r="DH103">
            <v>1905.5621939744001</v>
          </cell>
          <cell r="DI103">
            <v>2052.1439012032001</v>
          </cell>
          <cell r="DJ103">
            <v>2198.7256084320002</v>
          </cell>
          <cell r="DK103">
            <v>2345.3073156608002</v>
          </cell>
          <cell r="DL103">
            <v>2491.8890228896003</v>
          </cell>
          <cell r="DM103">
            <v>2638.4707301184003</v>
          </cell>
          <cell r="DN103">
            <v>2785.0524373472003</v>
          </cell>
          <cell r="DO103">
            <v>2931.6341445760004</v>
          </cell>
          <cell r="DP103">
            <v>3078.2158518048004</v>
          </cell>
          <cell r="DQ103">
            <v>3224.7975590336005</v>
          </cell>
          <cell r="DR103">
            <v>3371.3792662624005</v>
          </cell>
          <cell r="DS103">
            <v>3517.9609734912005</v>
          </cell>
          <cell r="DT103">
            <v>3664.5426807200006</v>
          </cell>
          <cell r="DU103">
            <v>3811.1243879488006</v>
          </cell>
          <cell r="DV103">
            <v>3957.7060951776007</v>
          </cell>
          <cell r="DW103">
            <v>4104.2878024064012</v>
          </cell>
          <cell r="DX103">
            <v>4250.8695096352012</v>
          </cell>
          <cell r="DY103">
            <v>4397.4512168640013</v>
          </cell>
          <cell r="DZ103">
            <v>4544.0329240928013</v>
          </cell>
          <cell r="EA103">
            <v>4690.6146313216013</v>
          </cell>
          <cell r="EB103">
            <v>4837.1963385504014</v>
          </cell>
          <cell r="EC103">
            <v>4983.7780457792014</v>
          </cell>
          <cell r="ED103">
            <v>5130.3597530080015</v>
          </cell>
          <cell r="EE103">
            <v>5276.9414602368015</v>
          </cell>
          <cell r="EF103">
            <v>5423.5231674656015</v>
          </cell>
          <cell r="EG103">
            <v>5570.1048746944016</v>
          </cell>
          <cell r="EH103">
            <v>5716.6865819232016</v>
          </cell>
          <cell r="EI103">
            <v>5863.2682891520017</v>
          </cell>
          <cell r="EJ103">
            <v>6009.8499963808017</v>
          </cell>
          <cell r="EK103">
            <v>6156.4317036096018</v>
          </cell>
          <cell r="EL103">
            <v>6303.0134108384018</v>
          </cell>
          <cell r="EM103">
            <v>6449.5951180672018</v>
          </cell>
          <cell r="EN103">
            <v>6596.1768252960019</v>
          </cell>
          <cell r="EO103">
            <v>6742.7585325248019</v>
          </cell>
          <cell r="EP103">
            <v>6889.340239753602</v>
          </cell>
          <cell r="EQ103">
            <v>7035.921946982402</v>
          </cell>
          <cell r="ER103">
            <v>7182.503654211202</v>
          </cell>
          <cell r="ES103">
            <v>7329.0853614400021</v>
          </cell>
          <cell r="ET103">
            <v>7475.6670686688021</v>
          </cell>
          <cell r="EU103">
            <v>7622.2487758976022</v>
          </cell>
          <cell r="EV103">
            <v>7768.8304831264022</v>
          </cell>
          <cell r="EW103">
            <v>7915.4121903552023</v>
          </cell>
          <cell r="EX103">
            <v>8061.9938975840023</v>
          </cell>
          <cell r="EY103">
            <v>8208.5756048128023</v>
          </cell>
          <cell r="EZ103">
            <v>8355.1573120416033</v>
          </cell>
          <cell r="FA103">
            <v>8501.7390192704042</v>
          </cell>
          <cell r="FB103">
            <v>8648.3207264992052</v>
          </cell>
          <cell r="FC103">
            <v>8794.9024337280061</v>
          </cell>
          <cell r="FD103">
            <v>8941.4841409568071</v>
          </cell>
          <cell r="FE103">
            <v>9088.065848185608</v>
          </cell>
          <cell r="FF103">
            <v>9234.647555414409</v>
          </cell>
          <cell r="FG103">
            <v>9381.2292626432099</v>
          </cell>
          <cell r="FH103">
            <v>9527.8109698720109</v>
          </cell>
          <cell r="FI103">
            <v>9674.3926771008119</v>
          </cell>
          <cell r="FJ103">
            <v>9820.9743843296128</v>
          </cell>
          <cell r="FK103">
            <v>9967.5560915584138</v>
          </cell>
          <cell r="FL103">
            <v>10114.137798787215</v>
          </cell>
          <cell r="FM103">
            <v>10260.719506016016</v>
          </cell>
          <cell r="FN103">
            <v>10407.301213244817</v>
          </cell>
          <cell r="FO103">
            <v>10553.882920473618</v>
          </cell>
          <cell r="FP103">
            <v>10700.464627702419</v>
          </cell>
          <cell r="FQ103">
            <v>10847.046334931219</v>
          </cell>
          <cell r="FR103">
            <v>10993.62804216002</v>
          </cell>
          <cell r="FS103">
            <v>11140.209749388821</v>
          </cell>
          <cell r="FT103">
            <v>11286.791456617622</v>
          </cell>
          <cell r="FU103">
            <v>11433.373163846423</v>
          </cell>
          <cell r="FV103">
            <v>11579.954871075224</v>
          </cell>
          <cell r="FW103">
            <v>11726.536578304025</v>
          </cell>
          <cell r="FX103">
            <v>11873.118285532826</v>
          </cell>
          <cell r="FY103">
            <v>12019.699992761627</v>
          </cell>
          <cell r="FZ103">
            <v>12166.281699990428</v>
          </cell>
          <cell r="GA103">
            <v>12312.863407219229</v>
          </cell>
          <cell r="GB103">
            <v>12459.44511444803</v>
          </cell>
          <cell r="GC103">
            <v>12606.026821676831</v>
          </cell>
          <cell r="GD103">
            <v>12752.608528905632</v>
          </cell>
          <cell r="GE103">
            <v>12899.190236134433</v>
          </cell>
          <cell r="GF103">
            <v>13045.771943363234</v>
          </cell>
          <cell r="GG103">
            <v>13192.353650592035</v>
          </cell>
          <cell r="GH103">
            <v>13338.935357820836</v>
          </cell>
          <cell r="GI103">
            <v>13485.517065049637</v>
          </cell>
          <cell r="GJ103">
            <v>13632.098772278438</v>
          </cell>
          <cell r="GK103">
            <v>13778.680479507238</v>
          </cell>
          <cell r="GL103">
            <v>13925.262186736039</v>
          </cell>
          <cell r="GM103">
            <v>14071.84389396484</v>
          </cell>
          <cell r="GN103">
            <v>14218.425601193641</v>
          </cell>
          <cell r="GO103">
            <v>14365.007308422442</v>
          </cell>
          <cell r="GP103">
            <v>14511.589015651243</v>
          </cell>
          <cell r="GQ103">
            <v>14658.170722880044</v>
          </cell>
          <cell r="GR103">
            <v>14804.752430108845</v>
          </cell>
          <cell r="GS103">
            <v>14951.334137337646</v>
          </cell>
          <cell r="GT103">
            <v>15097.915844566447</v>
          </cell>
          <cell r="GU103">
            <v>15244.497551795248</v>
          </cell>
          <cell r="GV103">
            <v>15391.079259024049</v>
          </cell>
          <cell r="GW103">
            <v>15537.66096625285</v>
          </cell>
        </row>
        <row r="104">
          <cell r="B104" t="str">
            <v>ND</v>
          </cell>
          <cell r="C104">
            <v>1.33</v>
          </cell>
          <cell r="D104">
            <v>317.85924556679998</v>
          </cell>
          <cell r="E104">
            <v>317.85924556679998</v>
          </cell>
          <cell r="F104">
            <v>317.85924556679998</v>
          </cell>
          <cell r="G104">
            <v>105.9530818556</v>
          </cell>
          <cell r="H104">
            <v>105.9530818556</v>
          </cell>
          <cell r="I104">
            <v>105.9530818556</v>
          </cell>
          <cell r="J104">
            <v>105.9530818556</v>
          </cell>
          <cell r="K104">
            <v>105.9530818556</v>
          </cell>
          <cell r="L104">
            <v>105.9530818556</v>
          </cell>
          <cell r="M104">
            <v>105.9530818556</v>
          </cell>
          <cell r="N104">
            <v>105.9530818556</v>
          </cell>
          <cell r="O104">
            <v>105.9530818556</v>
          </cell>
          <cell r="P104">
            <v>105.9530818556</v>
          </cell>
          <cell r="Q104">
            <v>105.9530818556</v>
          </cell>
          <cell r="R104">
            <v>105.9530818556</v>
          </cell>
          <cell r="S104">
            <v>105.9530818556</v>
          </cell>
          <cell r="T104">
            <v>105.9530818556</v>
          </cell>
          <cell r="U104">
            <v>105.9530818556</v>
          </cell>
          <cell r="V104">
            <v>105.9530818556</v>
          </cell>
          <cell r="W104">
            <v>105.9530818556</v>
          </cell>
          <cell r="X104">
            <v>105.9530818556</v>
          </cell>
          <cell r="Y104">
            <v>105.9530818556</v>
          </cell>
          <cell r="Z104">
            <v>105.9530818556</v>
          </cell>
          <cell r="AA104">
            <v>105.9530818556</v>
          </cell>
          <cell r="AB104">
            <v>105.9530818556</v>
          </cell>
          <cell r="AC104">
            <v>105.9530818556</v>
          </cell>
          <cell r="AD104">
            <v>105.9530818556</v>
          </cell>
          <cell r="AE104">
            <v>105.9530818556</v>
          </cell>
          <cell r="AF104">
            <v>105.9530818556</v>
          </cell>
          <cell r="AG104">
            <v>105.9530818556</v>
          </cell>
          <cell r="AH104">
            <v>105.9530818556</v>
          </cell>
          <cell r="AI104">
            <v>105.9530818556</v>
          </cell>
          <cell r="AJ104">
            <v>105.9530818556</v>
          </cell>
          <cell r="AK104">
            <v>105.9530818556</v>
          </cell>
          <cell r="AL104">
            <v>105.9530818556</v>
          </cell>
          <cell r="AM104">
            <v>105.9530818556</v>
          </cell>
          <cell r="AN104">
            <v>105.9530818556</v>
          </cell>
          <cell r="AO104">
            <v>105.9530818556</v>
          </cell>
          <cell r="AP104">
            <v>105.9530818556</v>
          </cell>
          <cell r="AQ104">
            <v>105.9530818556</v>
          </cell>
          <cell r="AR104">
            <v>105.9530818556</v>
          </cell>
          <cell r="AS104">
            <v>105.9530818556</v>
          </cell>
          <cell r="AT104">
            <v>105.9530818556</v>
          </cell>
          <cell r="AU104">
            <v>105.9530818556</v>
          </cell>
          <cell r="AV104">
            <v>105.9530818556</v>
          </cell>
          <cell r="AW104">
            <v>105.9530818556</v>
          </cell>
          <cell r="AX104">
            <v>105.9530818556</v>
          </cell>
          <cell r="AY104">
            <v>105.9530818556</v>
          </cell>
          <cell r="AZ104">
            <v>105.9530818556</v>
          </cell>
          <cell r="BA104">
            <v>105.9530818556</v>
          </cell>
          <cell r="BB104">
            <v>105.9530818556</v>
          </cell>
          <cell r="BC104">
            <v>105.9530818556</v>
          </cell>
          <cell r="BD104">
            <v>105.9530818556</v>
          </cell>
          <cell r="BE104">
            <v>105.9530818556</v>
          </cell>
          <cell r="BF104">
            <v>105.9530818556</v>
          </cell>
          <cell r="BG104">
            <v>105.9530818556</v>
          </cell>
          <cell r="BH104">
            <v>105.9530818556</v>
          </cell>
          <cell r="BI104">
            <v>105.9530818556</v>
          </cell>
          <cell r="BJ104">
            <v>105.9530818556</v>
          </cell>
          <cell r="BK104">
            <v>105.9530818556</v>
          </cell>
          <cell r="BL104">
            <v>105.9530818556</v>
          </cell>
          <cell r="BM104">
            <v>105.9530818556</v>
          </cell>
          <cell r="BN104">
            <v>105.9530818556</v>
          </cell>
          <cell r="BO104">
            <v>105.9530818556</v>
          </cell>
          <cell r="BP104">
            <v>105.9530818556</v>
          </cell>
          <cell r="BQ104">
            <v>105.9530818556</v>
          </cell>
          <cell r="BR104">
            <v>105.9530818556</v>
          </cell>
          <cell r="BS104">
            <v>105.9530818556</v>
          </cell>
          <cell r="BT104">
            <v>105.9530818556</v>
          </cell>
          <cell r="BU104">
            <v>105.9530818556</v>
          </cell>
          <cell r="BV104">
            <v>105.9530818556</v>
          </cell>
          <cell r="BW104">
            <v>105.9530818556</v>
          </cell>
          <cell r="BX104">
            <v>105.9530818556</v>
          </cell>
          <cell r="BY104">
            <v>105.9530818556</v>
          </cell>
          <cell r="BZ104">
            <v>105.9530818556</v>
          </cell>
          <cell r="CA104">
            <v>105.9530818556</v>
          </cell>
          <cell r="CB104">
            <v>105.9530818556</v>
          </cell>
          <cell r="CC104">
            <v>105.9530818556</v>
          </cell>
          <cell r="CD104">
            <v>105.9530818556</v>
          </cell>
          <cell r="CE104">
            <v>105.9530818556</v>
          </cell>
          <cell r="CF104">
            <v>105.9530818556</v>
          </cell>
          <cell r="CG104">
            <v>105.9530818556</v>
          </cell>
          <cell r="CH104">
            <v>105.9530818556</v>
          </cell>
          <cell r="CI104">
            <v>105.9530818556</v>
          </cell>
          <cell r="CJ104">
            <v>105.9530818556</v>
          </cell>
          <cell r="CK104">
            <v>105.9530818556</v>
          </cell>
          <cell r="CL104">
            <v>105.9530818556</v>
          </cell>
          <cell r="CM104">
            <v>105.9530818556</v>
          </cell>
          <cell r="CN104">
            <v>105.9530818556</v>
          </cell>
          <cell r="CO104">
            <v>105.9530818556</v>
          </cell>
          <cell r="CP104">
            <v>105.9530818556</v>
          </cell>
          <cell r="CQ104">
            <v>105.9530818556</v>
          </cell>
          <cell r="CR104">
            <v>105.9530818556</v>
          </cell>
          <cell r="CS104">
            <v>105.9530818556</v>
          </cell>
          <cell r="CT104">
            <v>105.9530818556</v>
          </cell>
          <cell r="CU104">
            <v>105.9530818556</v>
          </cell>
          <cell r="CV104">
            <v>105.9530818556</v>
          </cell>
          <cell r="CW104">
            <v>105.9530818556</v>
          </cell>
          <cell r="CX104">
            <v>105.9530818556</v>
          </cell>
          <cell r="CY104">
            <v>105.9530818556</v>
          </cell>
          <cell r="DA104" t="str">
            <v>ND</v>
          </cell>
          <cell r="DB104">
            <v>317.85924556679998</v>
          </cell>
          <cell r="DC104">
            <v>635.71849113359997</v>
          </cell>
          <cell r="DD104">
            <v>953.57773670040001</v>
          </cell>
          <cell r="DE104">
            <v>1059.530818556</v>
          </cell>
          <cell r="DF104">
            <v>1165.4839004116</v>
          </cell>
          <cell r="DG104">
            <v>1271.4369822671999</v>
          </cell>
          <cell r="DH104">
            <v>1377.3900641227999</v>
          </cell>
          <cell r="DI104">
            <v>1483.3431459783999</v>
          </cell>
          <cell r="DJ104">
            <v>1589.2962278339999</v>
          </cell>
          <cell r="DK104">
            <v>1695.2493096895998</v>
          </cell>
          <cell r="DL104">
            <v>1801.2023915451998</v>
          </cell>
          <cell r="DM104">
            <v>1907.1554734007998</v>
          </cell>
          <cell r="DN104">
            <v>2013.1085552563998</v>
          </cell>
          <cell r="DO104">
            <v>2119.061637112</v>
          </cell>
          <cell r="DP104">
            <v>2225.0147189675999</v>
          </cell>
          <cell r="DQ104">
            <v>2330.9678008231999</v>
          </cell>
          <cell r="DR104">
            <v>2436.9208826787999</v>
          </cell>
          <cell r="DS104">
            <v>2542.8739645343999</v>
          </cell>
          <cell r="DT104">
            <v>2648.8270463899999</v>
          </cell>
          <cell r="DU104">
            <v>2754.7801282455998</v>
          </cell>
          <cell r="DV104">
            <v>2860.7332101011998</v>
          </cell>
          <cell r="DW104">
            <v>2966.6862919567998</v>
          </cell>
          <cell r="DX104">
            <v>3072.6393738123998</v>
          </cell>
          <cell r="DY104">
            <v>3178.5924556679997</v>
          </cell>
          <cell r="DZ104">
            <v>3284.5455375235997</v>
          </cell>
          <cell r="EA104">
            <v>3390.4986193791997</v>
          </cell>
          <cell r="EB104">
            <v>3496.4517012347997</v>
          </cell>
          <cell r="EC104">
            <v>3602.4047830903996</v>
          </cell>
          <cell r="ED104">
            <v>3708.3578649459996</v>
          </cell>
          <cell r="EE104">
            <v>3814.3109468015996</v>
          </cell>
          <cell r="EF104">
            <v>3920.2640286571996</v>
          </cell>
          <cell r="EG104">
            <v>4026.2171105127995</v>
          </cell>
          <cell r="EH104">
            <v>4132.1701923683995</v>
          </cell>
          <cell r="EI104">
            <v>4238.1232742239999</v>
          </cell>
          <cell r="EJ104">
            <v>4344.0763560796004</v>
          </cell>
          <cell r="EK104">
            <v>4450.0294379352008</v>
          </cell>
          <cell r="EL104">
            <v>4555.9825197908012</v>
          </cell>
          <cell r="EM104">
            <v>4661.9356016464017</v>
          </cell>
          <cell r="EN104">
            <v>4767.8886835020021</v>
          </cell>
          <cell r="EO104">
            <v>4873.8417653576025</v>
          </cell>
          <cell r="EP104">
            <v>4979.794847213203</v>
          </cell>
          <cell r="EQ104">
            <v>5085.7479290688034</v>
          </cell>
          <cell r="ER104">
            <v>5191.7010109244038</v>
          </cell>
          <cell r="ES104">
            <v>5297.6540927800042</v>
          </cell>
          <cell r="ET104">
            <v>5403.6071746356047</v>
          </cell>
          <cell r="EU104">
            <v>5509.5602564912051</v>
          </cell>
          <cell r="EV104">
            <v>5615.5133383468055</v>
          </cell>
          <cell r="EW104">
            <v>5721.466420202406</v>
          </cell>
          <cell r="EX104">
            <v>5827.4195020580064</v>
          </cell>
          <cell r="EY104">
            <v>5933.3725839136068</v>
          </cell>
          <cell r="EZ104">
            <v>6039.3256657692073</v>
          </cell>
          <cell r="FA104">
            <v>6145.2787476248077</v>
          </cell>
          <cell r="FB104">
            <v>6251.2318294804081</v>
          </cell>
          <cell r="FC104">
            <v>6357.1849113360086</v>
          </cell>
          <cell r="FD104">
            <v>6463.137993191609</v>
          </cell>
          <cell r="FE104">
            <v>6569.0910750472094</v>
          </cell>
          <cell r="FF104">
            <v>6675.0441569028098</v>
          </cell>
          <cell r="FG104">
            <v>6780.9972387584103</v>
          </cell>
          <cell r="FH104">
            <v>6886.9503206140107</v>
          </cell>
          <cell r="FI104">
            <v>6992.9034024696111</v>
          </cell>
          <cell r="FJ104">
            <v>7098.8564843252116</v>
          </cell>
          <cell r="FK104">
            <v>7204.809566180812</v>
          </cell>
          <cell r="FL104">
            <v>7310.7626480364124</v>
          </cell>
          <cell r="FM104">
            <v>7416.7157298920129</v>
          </cell>
          <cell r="FN104">
            <v>7522.6688117476133</v>
          </cell>
          <cell r="FO104">
            <v>7628.6218936032137</v>
          </cell>
          <cell r="FP104">
            <v>7734.5749754588142</v>
          </cell>
          <cell r="FQ104">
            <v>7840.5280573144146</v>
          </cell>
          <cell r="FR104">
            <v>7946.481139170015</v>
          </cell>
          <cell r="FS104">
            <v>8052.4342210256154</v>
          </cell>
          <cell r="FT104">
            <v>8158.3873028812159</v>
          </cell>
          <cell r="FU104">
            <v>8264.3403847368154</v>
          </cell>
          <cell r="FV104">
            <v>8370.2934665924149</v>
          </cell>
          <cell r="FW104">
            <v>8476.2465484480144</v>
          </cell>
          <cell r="FX104">
            <v>8582.199630303614</v>
          </cell>
          <cell r="FY104">
            <v>8688.1527121592135</v>
          </cell>
          <cell r="FZ104">
            <v>8794.105794014813</v>
          </cell>
          <cell r="GA104">
            <v>8900.0588758704125</v>
          </cell>
          <cell r="GB104">
            <v>9006.011957726012</v>
          </cell>
          <cell r="GC104">
            <v>9111.9650395816116</v>
          </cell>
          <cell r="GD104">
            <v>9217.9181214372111</v>
          </cell>
          <cell r="GE104">
            <v>9323.8712032928106</v>
          </cell>
          <cell r="GF104">
            <v>9429.8242851484101</v>
          </cell>
          <cell r="GG104">
            <v>9535.7773670040096</v>
          </cell>
          <cell r="GH104">
            <v>9641.7304488596092</v>
          </cell>
          <cell r="GI104">
            <v>9747.6835307152087</v>
          </cell>
          <cell r="GJ104">
            <v>9853.6366125708082</v>
          </cell>
          <cell r="GK104">
            <v>9959.5896944264077</v>
          </cell>
          <cell r="GL104">
            <v>10065.542776282007</v>
          </cell>
          <cell r="GM104">
            <v>10171.495858137607</v>
          </cell>
          <cell r="GN104">
            <v>10277.448939993206</v>
          </cell>
          <cell r="GO104">
            <v>10383.402021848806</v>
          </cell>
          <cell r="GP104">
            <v>10489.355103704405</v>
          </cell>
          <cell r="GQ104">
            <v>10595.308185560005</v>
          </cell>
          <cell r="GR104">
            <v>10701.261267415604</v>
          </cell>
          <cell r="GS104">
            <v>10807.214349271204</v>
          </cell>
          <cell r="GT104">
            <v>10913.167431126803</v>
          </cell>
          <cell r="GU104">
            <v>11019.120512982403</v>
          </cell>
          <cell r="GV104">
            <v>11125.073594838002</v>
          </cell>
          <cell r="GW104">
            <v>11231.026676693602</v>
          </cell>
        </row>
        <row r="105">
          <cell r="B105" t="str">
            <v>NE</v>
          </cell>
          <cell r="C105">
            <v>0.96</v>
          </cell>
          <cell r="D105">
            <v>229.43223740160002</v>
          </cell>
          <cell r="E105">
            <v>229.43223740160002</v>
          </cell>
          <cell r="F105">
            <v>229.43223740160002</v>
          </cell>
          <cell r="G105">
            <v>76.477412467200011</v>
          </cell>
          <cell r="H105">
            <v>76.477412467200011</v>
          </cell>
          <cell r="I105">
            <v>76.477412467200011</v>
          </cell>
          <cell r="J105">
            <v>76.477412467200011</v>
          </cell>
          <cell r="K105">
            <v>76.477412467200011</v>
          </cell>
          <cell r="L105">
            <v>76.477412467200011</v>
          </cell>
          <cell r="M105">
            <v>76.477412467200011</v>
          </cell>
          <cell r="N105">
            <v>76.477412467200011</v>
          </cell>
          <cell r="O105">
            <v>76.477412467200011</v>
          </cell>
          <cell r="P105">
            <v>76.477412467200011</v>
          </cell>
          <cell r="Q105">
            <v>76.477412467200011</v>
          </cell>
          <cell r="R105">
            <v>76.477412467200011</v>
          </cell>
          <cell r="S105">
            <v>76.477412467200011</v>
          </cell>
          <cell r="T105">
            <v>76.477412467200011</v>
          </cell>
          <cell r="U105">
            <v>76.477412467200011</v>
          </cell>
          <cell r="V105">
            <v>76.477412467200011</v>
          </cell>
          <cell r="W105">
            <v>76.477412467200011</v>
          </cell>
          <cell r="X105">
            <v>76.477412467200011</v>
          </cell>
          <cell r="Y105">
            <v>76.477412467200011</v>
          </cell>
          <cell r="Z105">
            <v>76.477412467200011</v>
          </cell>
          <cell r="AA105">
            <v>76.477412467200011</v>
          </cell>
          <cell r="AB105">
            <v>76.477412467200011</v>
          </cell>
          <cell r="AC105">
            <v>76.477412467200011</v>
          </cell>
          <cell r="AD105">
            <v>76.477412467200011</v>
          </cell>
          <cell r="AE105">
            <v>76.477412467200011</v>
          </cell>
          <cell r="AF105">
            <v>76.477412467200011</v>
          </cell>
          <cell r="AG105">
            <v>76.477412467200011</v>
          </cell>
          <cell r="AH105">
            <v>76.477412467200011</v>
          </cell>
          <cell r="AI105">
            <v>76.477412467200011</v>
          </cell>
          <cell r="AJ105">
            <v>76.477412467200011</v>
          </cell>
          <cell r="AK105">
            <v>76.477412467200011</v>
          </cell>
          <cell r="AL105">
            <v>76.477412467200011</v>
          </cell>
          <cell r="AM105">
            <v>76.477412467200011</v>
          </cell>
          <cell r="AN105">
            <v>76.477412467200011</v>
          </cell>
          <cell r="AO105">
            <v>76.477412467200011</v>
          </cell>
          <cell r="AP105">
            <v>76.477412467200011</v>
          </cell>
          <cell r="AQ105">
            <v>76.477412467200011</v>
          </cell>
          <cell r="AR105">
            <v>76.477412467200011</v>
          </cell>
          <cell r="AS105">
            <v>76.477412467200011</v>
          </cell>
          <cell r="AT105">
            <v>76.477412467200011</v>
          </cell>
          <cell r="AU105">
            <v>76.477412467200011</v>
          </cell>
          <cell r="AV105">
            <v>76.477412467200011</v>
          </cell>
          <cell r="AW105">
            <v>76.477412467200011</v>
          </cell>
          <cell r="AX105">
            <v>76.477412467200011</v>
          </cell>
          <cell r="AY105">
            <v>76.477412467200011</v>
          </cell>
          <cell r="AZ105">
            <v>76.477412467200011</v>
          </cell>
          <cell r="BA105">
            <v>76.477412467200011</v>
          </cell>
          <cell r="BB105">
            <v>76.477412467200011</v>
          </cell>
          <cell r="BC105">
            <v>76.477412467200011</v>
          </cell>
          <cell r="BD105">
            <v>76.477412467200011</v>
          </cell>
          <cell r="BE105">
            <v>76.477412467200011</v>
          </cell>
          <cell r="BF105">
            <v>76.477412467200011</v>
          </cell>
          <cell r="BG105">
            <v>76.477412467200011</v>
          </cell>
          <cell r="BH105">
            <v>76.477412467200011</v>
          </cell>
          <cell r="BI105">
            <v>76.477412467200011</v>
          </cell>
          <cell r="BJ105">
            <v>76.477412467200011</v>
          </cell>
          <cell r="BK105">
            <v>76.477412467200011</v>
          </cell>
          <cell r="BL105">
            <v>76.477412467200011</v>
          </cell>
          <cell r="BM105">
            <v>76.477412467200011</v>
          </cell>
          <cell r="BN105">
            <v>76.477412467200011</v>
          </cell>
          <cell r="BO105">
            <v>76.477412467200011</v>
          </cell>
          <cell r="BP105">
            <v>76.477412467200011</v>
          </cell>
          <cell r="BQ105">
            <v>76.477412467200011</v>
          </cell>
          <cell r="BR105">
            <v>76.477412467200011</v>
          </cell>
          <cell r="BS105">
            <v>76.477412467200011</v>
          </cell>
          <cell r="BT105">
            <v>76.477412467200011</v>
          </cell>
          <cell r="BU105">
            <v>76.477412467200011</v>
          </cell>
          <cell r="BV105">
            <v>76.477412467200011</v>
          </cell>
          <cell r="BW105">
            <v>76.477412467200011</v>
          </cell>
          <cell r="BX105">
            <v>76.477412467200011</v>
          </cell>
          <cell r="BY105">
            <v>76.477412467200011</v>
          </cell>
          <cell r="BZ105">
            <v>76.477412467200011</v>
          </cell>
          <cell r="CA105">
            <v>76.477412467200011</v>
          </cell>
          <cell r="CB105">
            <v>76.477412467200011</v>
          </cell>
          <cell r="CC105">
            <v>76.477412467200011</v>
          </cell>
          <cell r="CD105">
            <v>76.477412467200011</v>
          </cell>
          <cell r="CE105">
            <v>76.477412467200011</v>
          </cell>
          <cell r="CF105">
            <v>76.477412467200011</v>
          </cell>
          <cell r="CG105">
            <v>76.477412467200011</v>
          </cell>
          <cell r="CH105">
            <v>76.477412467200011</v>
          </cell>
          <cell r="CI105">
            <v>76.477412467200011</v>
          </cell>
          <cell r="CJ105">
            <v>76.477412467200011</v>
          </cell>
          <cell r="CK105">
            <v>76.477412467200011</v>
          </cell>
          <cell r="CL105">
            <v>76.477412467200011</v>
          </cell>
          <cell r="CM105">
            <v>76.477412467200011</v>
          </cell>
          <cell r="CN105">
            <v>76.477412467200011</v>
          </cell>
          <cell r="CO105">
            <v>76.477412467200011</v>
          </cell>
          <cell r="CP105">
            <v>76.477412467200011</v>
          </cell>
          <cell r="CQ105">
            <v>76.477412467200011</v>
          </cell>
          <cell r="CR105">
            <v>76.477412467200011</v>
          </cell>
          <cell r="CS105">
            <v>76.477412467200011</v>
          </cell>
          <cell r="CT105">
            <v>76.477412467200011</v>
          </cell>
          <cell r="CU105">
            <v>76.477412467200011</v>
          </cell>
          <cell r="CV105">
            <v>76.477412467200011</v>
          </cell>
          <cell r="CW105">
            <v>76.477412467200011</v>
          </cell>
          <cell r="CX105">
            <v>76.477412467200011</v>
          </cell>
          <cell r="CY105">
            <v>76.477412467200011</v>
          </cell>
          <cell r="DA105" t="str">
            <v>NE</v>
          </cell>
          <cell r="DB105">
            <v>229.43223740160002</v>
          </cell>
          <cell r="DC105">
            <v>458.86447480320004</v>
          </cell>
          <cell r="DD105">
            <v>688.29671220480009</v>
          </cell>
          <cell r="DE105">
            <v>764.77412467200008</v>
          </cell>
          <cell r="DF105">
            <v>841.25153713920008</v>
          </cell>
          <cell r="DG105">
            <v>917.72894960640008</v>
          </cell>
          <cell r="DH105">
            <v>994.20636207360008</v>
          </cell>
          <cell r="DI105">
            <v>1070.6837745408002</v>
          </cell>
          <cell r="DJ105">
            <v>1147.1611870080003</v>
          </cell>
          <cell r="DK105">
            <v>1223.6385994752004</v>
          </cell>
          <cell r="DL105">
            <v>1300.1160119424005</v>
          </cell>
          <cell r="DM105">
            <v>1376.5934244096006</v>
          </cell>
          <cell r="DN105">
            <v>1453.0708368768007</v>
          </cell>
          <cell r="DO105">
            <v>1529.5482493440009</v>
          </cell>
          <cell r="DP105">
            <v>1606.025661811201</v>
          </cell>
          <cell r="DQ105">
            <v>1682.5030742784011</v>
          </cell>
          <cell r="DR105">
            <v>1758.9804867456012</v>
          </cell>
          <cell r="DS105">
            <v>1835.4578992128013</v>
          </cell>
          <cell r="DT105">
            <v>1911.9353116800014</v>
          </cell>
          <cell r="DU105">
            <v>1988.4127241472015</v>
          </cell>
          <cell r="DV105">
            <v>2064.8901366144014</v>
          </cell>
          <cell r="DW105">
            <v>2141.3675490816013</v>
          </cell>
          <cell r="DX105">
            <v>2217.8449615488012</v>
          </cell>
          <cell r="DY105">
            <v>2294.322374016001</v>
          </cell>
          <cell r="DZ105">
            <v>2370.7997864832009</v>
          </cell>
          <cell r="EA105">
            <v>2447.2771989504008</v>
          </cell>
          <cell r="EB105">
            <v>2523.7546114176007</v>
          </cell>
          <cell r="EC105">
            <v>2600.2320238848006</v>
          </cell>
          <cell r="ED105">
            <v>2676.7094363520005</v>
          </cell>
          <cell r="EE105">
            <v>2753.1868488192003</v>
          </cell>
          <cell r="EF105">
            <v>2829.6642612864002</v>
          </cell>
          <cell r="EG105">
            <v>2906.1416737536001</v>
          </cell>
          <cell r="EH105">
            <v>2982.6190862208</v>
          </cell>
          <cell r="EI105">
            <v>3059.0964986879999</v>
          </cell>
          <cell r="EJ105">
            <v>3135.5739111551998</v>
          </cell>
          <cell r="EK105">
            <v>3212.0513236223997</v>
          </cell>
          <cell r="EL105">
            <v>3288.5287360895995</v>
          </cell>
          <cell r="EM105">
            <v>3365.0061485567994</v>
          </cell>
          <cell r="EN105">
            <v>3441.4835610239993</v>
          </cell>
          <cell r="EO105">
            <v>3517.9609734911992</v>
          </cell>
          <cell r="EP105">
            <v>3594.4383859583991</v>
          </cell>
          <cell r="EQ105">
            <v>3670.915798425599</v>
          </cell>
          <cell r="ER105">
            <v>3747.3932108927988</v>
          </cell>
          <cell r="ES105">
            <v>3823.8706233599987</v>
          </cell>
          <cell r="ET105">
            <v>3900.3480358271986</v>
          </cell>
          <cell r="EU105">
            <v>3976.8254482943985</v>
          </cell>
          <cell r="EV105">
            <v>4053.3028607615984</v>
          </cell>
          <cell r="EW105">
            <v>4129.7802732287983</v>
          </cell>
          <cell r="EX105">
            <v>4206.2576856959986</v>
          </cell>
          <cell r="EY105">
            <v>4282.7350981631989</v>
          </cell>
          <cell r="EZ105">
            <v>4359.2125106303993</v>
          </cell>
          <cell r="FA105">
            <v>4435.6899230975996</v>
          </cell>
          <cell r="FB105">
            <v>4512.1673355647999</v>
          </cell>
          <cell r="FC105">
            <v>4588.6447480320003</v>
          </cell>
          <cell r="FD105">
            <v>4665.1221604992006</v>
          </cell>
          <cell r="FE105">
            <v>4741.599572966401</v>
          </cell>
          <cell r="FF105">
            <v>4818.0769854336013</v>
          </cell>
          <cell r="FG105">
            <v>4894.5543979008016</v>
          </cell>
          <cell r="FH105">
            <v>4971.031810368002</v>
          </cell>
          <cell r="FI105">
            <v>5047.5092228352023</v>
          </cell>
          <cell r="FJ105">
            <v>5123.9866353024026</v>
          </cell>
          <cell r="FK105">
            <v>5200.464047769603</v>
          </cell>
          <cell r="FL105">
            <v>5276.9414602368033</v>
          </cell>
          <cell r="FM105">
            <v>5353.4188727040037</v>
          </cell>
          <cell r="FN105">
            <v>5429.896285171204</v>
          </cell>
          <cell r="FO105">
            <v>5506.3736976384043</v>
          </cell>
          <cell r="FP105">
            <v>5582.8511101056047</v>
          </cell>
          <cell r="FQ105">
            <v>5659.328522572805</v>
          </cell>
          <cell r="FR105">
            <v>5735.8059350400054</v>
          </cell>
          <cell r="FS105">
            <v>5812.2833475072057</v>
          </cell>
          <cell r="FT105">
            <v>5888.760759974406</v>
          </cell>
          <cell r="FU105">
            <v>5965.2381724416064</v>
          </cell>
          <cell r="FV105">
            <v>6041.7155849088067</v>
          </cell>
          <cell r="FW105">
            <v>6118.192997376007</v>
          </cell>
          <cell r="FX105">
            <v>6194.6704098432074</v>
          </cell>
          <cell r="FY105">
            <v>6271.1478223104077</v>
          </cell>
          <cell r="FZ105">
            <v>6347.6252347776081</v>
          </cell>
          <cell r="GA105">
            <v>6424.1026472448084</v>
          </cell>
          <cell r="GB105">
            <v>6500.5800597120087</v>
          </cell>
          <cell r="GC105">
            <v>6577.0574721792091</v>
          </cell>
          <cell r="GD105">
            <v>6653.5348846464094</v>
          </cell>
          <cell r="GE105">
            <v>6730.0122971136097</v>
          </cell>
          <cell r="GF105">
            <v>6806.4897095808101</v>
          </cell>
          <cell r="GG105">
            <v>6882.9671220480104</v>
          </cell>
          <cell r="GH105">
            <v>6959.4445345152108</v>
          </cell>
          <cell r="GI105">
            <v>7035.9219469824111</v>
          </cell>
          <cell r="GJ105">
            <v>7112.3993594496114</v>
          </cell>
          <cell r="GK105">
            <v>7188.8767719168118</v>
          </cell>
          <cell r="GL105">
            <v>7265.3541843840121</v>
          </cell>
          <cell r="GM105">
            <v>7341.8315968512125</v>
          </cell>
          <cell r="GN105">
            <v>7418.3090093184128</v>
          </cell>
          <cell r="GO105">
            <v>7494.7864217856131</v>
          </cell>
          <cell r="GP105">
            <v>7571.2638342528135</v>
          </cell>
          <cell r="GQ105">
            <v>7647.7412467200138</v>
          </cell>
          <cell r="GR105">
            <v>7724.2186591872141</v>
          </cell>
          <cell r="GS105">
            <v>7800.6960716544145</v>
          </cell>
          <cell r="GT105">
            <v>7877.1734841216148</v>
          </cell>
          <cell r="GU105">
            <v>7953.6508965888152</v>
          </cell>
          <cell r="GV105">
            <v>8030.1283090560155</v>
          </cell>
          <cell r="GW105">
            <v>8106.6057215232158</v>
          </cell>
        </row>
        <row r="106">
          <cell r="B106" t="str">
            <v>NF</v>
          </cell>
          <cell r="C106">
            <v>0.72</v>
          </cell>
          <cell r="D106">
            <v>172.07417805119999</v>
          </cell>
          <cell r="E106">
            <v>172.07417805119999</v>
          </cell>
          <cell r="F106">
            <v>172.07417805119999</v>
          </cell>
          <cell r="G106">
            <v>57.358059350400005</v>
          </cell>
          <cell r="H106">
            <v>57.358059350400005</v>
          </cell>
          <cell r="I106">
            <v>57.358059350400005</v>
          </cell>
          <cell r="J106">
            <v>57.358059350400005</v>
          </cell>
          <cell r="K106">
            <v>57.358059350400005</v>
          </cell>
          <cell r="L106">
            <v>57.358059350400005</v>
          </cell>
          <cell r="M106">
            <v>57.358059350400005</v>
          </cell>
          <cell r="N106">
            <v>57.358059350400005</v>
          </cell>
          <cell r="O106">
            <v>57.358059350400005</v>
          </cell>
          <cell r="P106">
            <v>57.358059350400005</v>
          </cell>
          <cell r="Q106">
            <v>57.358059350400005</v>
          </cell>
          <cell r="R106">
            <v>57.358059350400005</v>
          </cell>
          <cell r="S106">
            <v>57.358059350400005</v>
          </cell>
          <cell r="T106">
            <v>57.358059350400005</v>
          </cell>
          <cell r="U106">
            <v>57.358059350400005</v>
          </cell>
          <cell r="V106">
            <v>57.358059350400005</v>
          </cell>
          <cell r="W106">
            <v>57.358059350400005</v>
          </cell>
          <cell r="X106">
            <v>57.358059350400005</v>
          </cell>
          <cell r="Y106">
            <v>57.358059350400005</v>
          </cell>
          <cell r="Z106">
            <v>57.358059350400005</v>
          </cell>
          <cell r="AA106">
            <v>57.358059350400005</v>
          </cell>
          <cell r="AB106">
            <v>57.358059350400005</v>
          </cell>
          <cell r="AC106">
            <v>57.358059350400005</v>
          </cell>
          <cell r="AD106">
            <v>57.358059350400005</v>
          </cell>
          <cell r="AE106">
            <v>57.358059350400005</v>
          </cell>
          <cell r="AF106">
            <v>57.358059350400005</v>
          </cell>
          <cell r="AG106">
            <v>57.358059350400005</v>
          </cell>
          <cell r="AH106">
            <v>57.358059350400005</v>
          </cell>
          <cell r="AI106">
            <v>57.358059350400005</v>
          </cell>
          <cell r="AJ106">
            <v>57.358059350400005</v>
          </cell>
          <cell r="AK106">
            <v>57.358059350400005</v>
          </cell>
          <cell r="AL106">
            <v>57.358059350400005</v>
          </cell>
          <cell r="AM106">
            <v>57.358059350400005</v>
          </cell>
          <cell r="AN106">
            <v>57.358059350400005</v>
          </cell>
          <cell r="AO106">
            <v>57.358059350400005</v>
          </cell>
          <cell r="AP106">
            <v>57.358059350400005</v>
          </cell>
          <cell r="AQ106">
            <v>57.358059350400005</v>
          </cell>
          <cell r="AR106">
            <v>57.358059350400005</v>
          </cell>
          <cell r="AS106">
            <v>57.358059350400005</v>
          </cell>
          <cell r="AT106">
            <v>57.358059350400005</v>
          </cell>
          <cell r="AU106">
            <v>57.358059350400005</v>
          </cell>
          <cell r="AV106">
            <v>57.358059350400005</v>
          </cell>
          <cell r="AW106">
            <v>57.358059350400005</v>
          </cell>
          <cell r="AX106">
            <v>57.358059350400005</v>
          </cell>
          <cell r="AY106">
            <v>57.358059350400005</v>
          </cell>
          <cell r="AZ106">
            <v>57.358059350400005</v>
          </cell>
          <cell r="BA106">
            <v>57.358059350400005</v>
          </cell>
          <cell r="BB106">
            <v>57.358059350400005</v>
          </cell>
          <cell r="BC106">
            <v>57.358059350400005</v>
          </cell>
          <cell r="BD106">
            <v>57.358059350400005</v>
          </cell>
          <cell r="BE106">
            <v>57.358059350400005</v>
          </cell>
          <cell r="BF106">
            <v>57.358059350400005</v>
          </cell>
          <cell r="BG106">
            <v>57.358059350400005</v>
          </cell>
          <cell r="BH106">
            <v>57.358059350400005</v>
          </cell>
          <cell r="BI106">
            <v>57.358059350400005</v>
          </cell>
          <cell r="BJ106">
            <v>57.358059350400005</v>
          </cell>
          <cell r="BK106">
            <v>57.358059350400005</v>
          </cell>
          <cell r="BL106">
            <v>57.358059350400005</v>
          </cell>
          <cell r="BM106">
            <v>57.358059350400005</v>
          </cell>
          <cell r="BN106">
            <v>57.358059350400005</v>
          </cell>
          <cell r="BO106">
            <v>57.358059350400005</v>
          </cell>
          <cell r="BP106">
            <v>57.358059350400005</v>
          </cell>
          <cell r="BQ106">
            <v>57.358059350400005</v>
          </cell>
          <cell r="BR106">
            <v>57.358059350400005</v>
          </cell>
          <cell r="BS106">
            <v>57.358059350400005</v>
          </cell>
          <cell r="BT106">
            <v>57.358059350400005</v>
          </cell>
          <cell r="BU106">
            <v>57.358059350400005</v>
          </cell>
          <cell r="BV106">
            <v>57.358059350400005</v>
          </cell>
          <cell r="BW106">
            <v>57.358059350400005</v>
          </cell>
          <cell r="BX106">
            <v>57.358059350400005</v>
          </cell>
          <cell r="BY106">
            <v>57.358059350400005</v>
          </cell>
          <cell r="BZ106">
            <v>57.358059350400005</v>
          </cell>
          <cell r="CA106">
            <v>57.358059350400005</v>
          </cell>
          <cell r="CB106">
            <v>57.358059350400005</v>
          </cell>
          <cell r="CC106">
            <v>57.358059350400005</v>
          </cell>
          <cell r="CD106">
            <v>57.358059350400005</v>
          </cell>
          <cell r="CE106">
            <v>57.358059350400005</v>
          </cell>
          <cell r="CF106">
            <v>57.358059350400005</v>
          </cell>
          <cell r="CG106">
            <v>57.358059350400005</v>
          </cell>
          <cell r="CH106">
            <v>57.358059350400005</v>
          </cell>
          <cell r="CI106">
            <v>57.358059350400005</v>
          </cell>
          <cell r="CJ106">
            <v>57.358059350400005</v>
          </cell>
          <cell r="CK106">
            <v>57.358059350400005</v>
          </cell>
          <cell r="CL106">
            <v>57.358059350400005</v>
          </cell>
          <cell r="CM106">
            <v>57.358059350400005</v>
          </cell>
          <cell r="CN106">
            <v>57.358059350400005</v>
          </cell>
          <cell r="CO106">
            <v>57.358059350400005</v>
          </cell>
          <cell r="CP106">
            <v>57.358059350400005</v>
          </cell>
          <cell r="CQ106">
            <v>57.358059350400005</v>
          </cell>
          <cell r="CR106">
            <v>57.358059350400005</v>
          </cell>
          <cell r="CS106">
            <v>57.358059350400005</v>
          </cell>
          <cell r="CT106">
            <v>57.358059350400005</v>
          </cell>
          <cell r="CU106">
            <v>57.358059350400005</v>
          </cell>
          <cell r="CV106">
            <v>57.358059350400005</v>
          </cell>
          <cell r="CW106">
            <v>57.358059350400005</v>
          </cell>
          <cell r="CX106">
            <v>57.358059350400005</v>
          </cell>
          <cell r="CY106">
            <v>57.358059350400005</v>
          </cell>
          <cell r="DA106" t="str">
            <v>NF</v>
          </cell>
          <cell r="DB106">
            <v>172.07417805119999</v>
          </cell>
          <cell r="DC106">
            <v>344.14835610239999</v>
          </cell>
          <cell r="DD106">
            <v>516.22253415360001</v>
          </cell>
          <cell r="DE106">
            <v>573.58059350400003</v>
          </cell>
          <cell r="DF106">
            <v>630.93865285440006</v>
          </cell>
          <cell r="DG106">
            <v>688.29671220480009</v>
          </cell>
          <cell r="DH106">
            <v>745.65477155520011</v>
          </cell>
          <cell r="DI106">
            <v>803.01283090560014</v>
          </cell>
          <cell r="DJ106">
            <v>860.37089025600017</v>
          </cell>
          <cell r="DK106">
            <v>917.72894960640019</v>
          </cell>
          <cell r="DL106">
            <v>975.08700895680022</v>
          </cell>
          <cell r="DM106">
            <v>1032.4450683072002</v>
          </cell>
          <cell r="DN106">
            <v>1089.8031276576003</v>
          </cell>
          <cell r="DO106">
            <v>1147.1611870080003</v>
          </cell>
          <cell r="DP106">
            <v>1204.5192463584003</v>
          </cell>
          <cell r="DQ106">
            <v>1261.8773057088003</v>
          </cell>
          <cell r="DR106">
            <v>1319.2353650592004</v>
          </cell>
          <cell r="DS106">
            <v>1376.5934244096004</v>
          </cell>
          <cell r="DT106">
            <v>1433.9514837600004</v>
          </cell>
          <cell r="DU106">
            <v>1491.3095431104005</v>
          </cell>
          <cell r="DV106">
            <v>1548.6676024608005</v>
          </cell>
          <cell r="DW106">
            <v>1606.0256618112005</v>
          </cell>
          <cell r="DX106">
            <v>1663.3837211616005</v>
          </cell>
          <cell r="DY106">
            <v>1720.7417805120006</v>
          </cell>
          <cell r="DZ106">
            <v>1778.0998398624006</v>
          </cell>
          <cell r="EA106">
            <v>1835.4578992128006</v>
          </cell>
          <cell r="EB106">
            <v>1892.8159585632006</v>
          </cell>
          <cell r="EC106">
            <v>1950.1740179136007</v>
          </cell>
          <cell r="ED106">
            <v>2007.5320772640007</v>
          </cell>
          <cell r="EE106">
            <v>2064.8901366144005</v>
          </cell>
          <cell r="EF106">
            <v>2122.2481959648003</v>
          </cell>
          <cell r="EG106">
            <v>2179.6062553152001</v>
          </cell>
          <cell r="EH106">
            <v>2236.9643146655999</v>
          </cell>
          <cell r="EI106">
            <v>2294.3223740159997</v>
          </cell>
          <cell r="EJ106">
            <v>2351.6804333663995</v>
          </cell>
          <cell r="EK106">
            <v>2409.0384927167993</v>
          </cell>
          <cell r="EL106">
            <v>2466.3965520671991</v>
          </cell>
          <cell r="EM106">
            <v>2523.7546114175989</v>
          </cell>
          <cell r="EN106">
            <v>2581.1126707679987</v>
          </cell>
          <cell r="EO106">
            <v>2638.4707301183985</v>
          </cell>
          <cell r="EP106">
            <v>2695.8287894687983</v>
          </cell>
          <cell r="EQ106">
            <v>2753.1868488191981</v>
          </cell>
          <cell r="ER106">
            <v>2810.5449081695979</v>
          </cell>
          <cell r="ES106">
            <v>2867.9029675199977</v>
          </cell>
          <cell r="ET106">
            <v>2925.2610268703975</v>
          </cell>
          <cell r="EU106">
            <v>2982.6190862207973</v>
          </cell>
          <cell r="EV106">
            <v>3039.9771455711971</v>
          </cell>
          <cell r="EW106">
            <v>3097.3352049215969</v>
          </cell>
          <cell r="EX106">
            <v>3154.6932642719967</v>
          </cell>
          <cell r="EY106">
            <v>3212.0513236223965</v>
          </cell>
          <cell r="EZ106">
            <v>3269.4093829727963</v>
          </cell>
          <cell r="FA106">
            <v>3326.7674423231961</v>
          </cell>
          <cell r="FB106">
            <v>3384.1255016735959</v>
          </cell>
          <cell r="FC106">
            <v>3441.4835610239957</v>
          </cell>
          <cell r="FD106">
            <v>3498.8416203743955</v>
          </cell>
          <cell r="FE106">
            <v>3556.1996797247953</v>
          </cell>
          <cell r="FF106">
            <v>3613.5577390751951</v>
          </cell>
          <cell r="FG106">
            <v>3670.9157984255949</v>
          </cell>
          <cell r="FH106">
            <v>3728.2738577759947</v>
          </cell>
          <cell r="FI106">
            <v>3785.6319171263945</v>
          </cell>
          <cell r="FJ106">
            <v>3842.9899764767943</v>
          </cell>
          <cell r="FK106">
            <v>3900.3480358271941</v>
          </cell>
          <cell r="FL106">
            <v>3957.7060951775939</v>
          </cell>
          <cell r="FM106">
            <v>4015.0641545279937</v>
          </cell>
          <cell r="FN106">
            <v>4072.4222138783934</v>
          </cell>
          <cell r="FO106">
            <v>4129.7802732287937</v>
          </cell>
          <cell r="FP106">
            <v>4187.138332579194</v>
          </cell>
          <cell r="FQ106">
            <v>4244.4963919295942</v>
          </cell>
          <cell r="FR106">
            <v>4301.8544512799945</v>
          </cell>
          <cell r="FS106">
            <v>4359.2125106303947</v>
          </cell>
          <cell r="FT106">
            <v>4416.570569980795</v>
          </cell>
          <cell r="FU106">
            <v>4473.9286293311952</v>
          </cell>
          <cell r="FV106">
            <v>4531.2866886815955</v>
          </cell>
          <cell r="FW106">
            <v>4588.6447480319957</v>
          </cell>
          <cell r="FX106">
            <v>4646.002807382396</v>
          </cell>
          <cell r="FY106">
            <v>4703.3608667327962</v>
          </cell>
          <cell r="FZ106">
            <v>4760.7189260831965</v>
          </cell>
          <cell r="GA106">
            <v>4818.0769854335967</v>
          </cell>
          <cell r="GB106">
            <v>4875.435044783997</v>
          </cell>
          <cell r="GC106">
            <v>4932.7931041343973</v>
          </cell>
          <cell r="GD106">
            <v>4990.1511634847975</v>
          </cell>
          <cell r="GE106">
            <v>5047.5092228351978</v>
          </cell>
          <cell r="GF106">
            <v>5104.867282185598</v>
          </cell>
          <cell r="GG106">
            <v>5162.2253415359983</v>
          </cell>
          <cell r="GH106">
            <v>5219.5834008863985</v>
          </cell>
          <cell r="GI106">
            <v>5276.9414602367988</v>
          </cell>
          <cell r="GJ106">
            <v>5334.299519587199</v>
          </cell>
          <cell r="GK106">
            <v>5391.6575789375993</v>
          </cell>
          <cell r="GL106">
            <v>5449.0156382879995</v>
          </cell>
          <cell r="GM106">
            <v>5506.3736976383998</v>
          </cell>
          <cell r="GN106">
            <v>5563.7317569888</v>
          </cell>
          <cell r="GO106">
            <v>5621.0898163392003</v>
          </cell>
          <cell r="GP106">
            <v>5678.4478756896006</v>
          </cell>
          <cell r="GQ106">
            <v>5735.8059350400008</v>
          </cell>
          <cell r="GR106">
            <v>5793.1639943904011</v>
          </cell>
          <cell r="GS106">
            <v>5850.5220537408013</v>
          </cell>
          <cell r="GT106">
            <v>5907.8801130912016</v>
          </cell>
          <cell r="GU106">
            <v>5965.2381724416018</v>
          </cell>
          <cell r="GV106">
            <v>6022.5962317920021</v>
          </cell>
          <cell r="GW106">
            <v>6079.9542911424023</v>
          </cell>
        </row>
      </sheetData>
      <sheetData sheetId="4">
        <row r="1">
          <cell r="A1" t="str">
            <v>Fac
#</v>
          </cell>
          <cell r="B1" t="str">
            <v>Facility Name</v>
          </cell>
          <cell r="C1" t="str">
            <v>Urban/Rural</v>
          </cell>
          <cell r="D1" t="str">
            <v>CBSA</v>
          </cell>
          <cell r="E1" t="str">
            <v>Wage Index</v>
          </cell>
        </row>
        <row r="2">
          <cell r="A2" t="str">
            <v>000</v>
          </cell>
          <cell r="B2" t="str">
            <v>Federal Base Rate</v>
          </cell>
          <cell r="E2">
            <v>1</v>
          </cell>
        </row>
        <row r="3">
          <cell r="A3">
            <v>102</v>
          </cell>
          <cell r="B3" t="str">
            <v>Metroplex</v>
          </cell>
          <cell r="C3" t="str">
            <v>Urban</v>
          </cell>
          <cell r="E3">
            <v>0.98620000000000008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1"/>
      <sheetName val="Matrix Download"/>
    </sheetNames>
    <sheetDataSet>
      <sheetData sheetId="0"/>
      <sheetData sheetId="1"/>
      <sheetData sheetId="2">
        <row r="4">
          <cell r="Q4" t="str">
            <v>Group</v>
          </cell>
          <cell r="R4" t="str">
            <v>Range</v>
          </cell>
        </row>
        <row r="5">
          <cell r="Q5" t="str">
            <v>NA</v>
          </cell>
          <cell r="R5" t="str">
            <v>12 +</v>
          </cell>
        </row>
        <row r="6">
          <cell r="A6">
            <v>1</v>
          </cell>
          <cell r="B6">
            <v>2</v>
          </cell>
          <cell r="C6">
            <v>3</v>
          </cell>
          <cell r="E6">
            <v>1</v>
          </cell>
          <cell r="F6">
            <v>2</v>
          </cell>
          <cell r="G6">
            <v>3</v>
          </cell>
          <cell r="H6">
            <v>4</v>
          </cell>
          <cell r="J6" t="str">
            <v>Code</v>
          </cell>
          <cell r="K6" t="str">
            <v>Cat</v>
          </cell>
          <cell r="L6" t="str">
            <v>a</v>
          </cell>
          <cell r="M6" t="str">
            <v>GG</v>
          </cell>
          <cell r="N6" t="str">
            <v>Dep</v>
          </cell>
          <cell r="O6" t="str">
            <v>Rest</v>
          </cell>
          <cell r="Q6" t="str">
            <v>NB</v>
          </cell>
          <cell r="R6" t="str">
            <v>9 - 11</v>
          </cell>
        </row>
        <row r="7">
          <cell r="A7" t="str">
            <v>TA</v>
          </cell>
          <cell r="B7" t="str">
            <v>Mjr Joint Replace / Spine Surg</v>
          </cell>
          <cell r="C7" t="str">
            <v>0-5</v>
          </cell>
          <cell r="E7" t="str">
            <v>SA</v>
          </cell>
          <cell r="F7" t="str">
            <v>SA-SC</v>
          </cell>
          <cell r="G7" t="str">
            <v>Neither</v>
          </cell>
          <cell r="H7" t="str">
            <v>None</v>
          </cell>
          <cell r="J7" t="str">
            <v>BAB1</v>
          </cell>
          <cell r="K7" t="str">
            <v xml:space="preserve">Cog. Behaviors </v>
          </cell>
          <cell r="L7">
            <v>3</v>
          </cell>
          <cell r="M7" t="str">
            <v>15-16</v>
          </cell>
          <cell r="N7" t="str">
            <v>NA</v>
          </cell>
          <cell r="O7" t="str">
            <v>0-1</v>
          </cell>
          <cell r="Q7" t="str">
            <v>NC</v>
          </cell>
          <cell r="R7" t="str">
            <v>6 - 8</v>
          </cell>
        </row>
        <row r="8">
          <cell r="A8" t="str">
            <v>TB</v>
          </cell>
          <cell r="B8" t="str">
            <v>Mjr Joint Replace / Spine Surg</v>
          </cell>
          <cell r="C8" t="str">
            <v>6-9</v>
          </cell>
          <cell r="E8" t="str">
            <v>SB</v>
          </cell>
          <cell r="F8" t="str">
            <v>SA-SC</v>
          </cell>
          <cell r="G8" t="str">
            <v>Either</v>
          </cell>
          <cell r="H8" t="str">
            <v>None</v>
          </cell>
          <cell r="J8" t="str">
            <v>BAB2</v>
          </cell>
          <cell r="K8" t="str">
            <v xml:space="preserve">Cog. Behaviors </v>
          </cell>
          <cell r="L8">
            <v>4</v>
          </cell>
          <cell r="M8" t="str">
            <v>15-16</v>
          </cell>
          <cell r="N8" t="str">
            <v>NA</v>
          </cell>
          <cell r="O8" t="str">
            <v>&gt;=2</v>
          </cell>
          <cell r="Q8" t="str">
            <v>ND</v>
          </cell>
          <cell r="R8" t="str">
            <v>3 - 5</v>
          </cell>
        </row>
        <row r="9">
          <cell r="A9" t="str">
            <v>TC</v>
          </cell>
          <cell r="B9" t="str">
            <v>Mjr Joint Replace / Spine Surg</v>
          </cell>
          <cell r="C9" t="str">
            <v>10-23</v>
          </cell>
          <cell r="E9" t="str">
            <v>SC</v>
          </cell>
          <cell r="F9" t="str">
            <v>SA-SC</v>
          </cell>
          <cell r="G9" t="str">
            <v>Both</v>
          </cell>
          <cell r="H9" t="str">
            <v>None</v>
          </cell>
          <cell r="J9" t="str">
            <v>CA1</v>
          </cell>
          <cell r="K9" t="str">
            <v>Clinically Complex</v>
          </cell>
          <cell r="L9">
            <v>1</v>
          </cell>
          <cell r="M9" t="str">
            <v>15-16</v>
          </cell>
          <cell r="N9" t="str">
            <v>No</v>
          </cell>
          <cell r="O9" t="str">
            <v>NA</v>
          </cell>
          <cell r="Q9" t="str">
            <v>NE</v>
          </cell>
          <cell r="R9" t="str">
            <v>1 - 2</v>
          </cell>
        </row>
        <row r="10">
          <cell r="A10" t="str">
            <v>TD</v>
          </cell>
          <cell r="B10" t="str">
            <v>Mjr Joint Replace / Spine Surg</v>
          </cell>
          <cell r="C10" t="str">
            <v>24</v>
          </cell>
          <cell r="E10" t="str">
            <v>SD</v>
          </cell>
          <cell r="F10" t="str">
            <v>SD-SF</v>
          </cell>
          <cell r="G10" t="str">
            <v>Neither</v>
          </cell>
          <cell r="H10" t="str">
            <v>One</v>
          </cell>
          <cell r="J10" t="str">
            <v>CA2</v>
          </cell>
          <cell r="K10" t="str">
            <v>Clinically Complex</v>
          </cell>
          <cell r="L10">
            <v>2</v>
          </cell>
          <cell r="M10" t="str">
            <v>15-16</v>
          </cell>
          <cell r="N10" t="str">
            <v>Yes</v>
          </cell>
          <cell r="O10" t="str">
            <v>NA</v>
          </cell>
          <cell r="Q10" t="str">
            <v>NF</v>
          </cell>
          <cell r="R10" t="str">
            <v>0</v>
          </cell>
        </row>
        <row r="11">
          <cell r="A11" t="str">
            <v>TE</v>
          </cell>
          <cell r="B11" t="str">
            <v>Other Ortho</v>
          </cell>
          <cell r="C11" t="str">
            <v>0-5</v>
          </cell>
          <cell r="E11" t="str">
            <v>SE</v>
          </cell>
          <cell r="F11" t="str">
            <v>SD-SF</v>
          </cell>
          <cell r="G11" t="str">
            <v>Either</v>
          </cell>
          <cell r="H11" t="str">
            <v>One</v>
          </cell>
          <cell r="J11" t="str">
            <v>CBC1</v>
          </cell>
          <cell r="K11" t="str">
            <v>Clinically Complex</v>
          </cell>
          <cell r="L11">
            <v>1</v>
          </cell>
          <cell r="M11" t="str">
            <v>06-14</v>
          </cell>
          <cell r="N11" t="str">
            <v>No</v>
          </cell>
          <cell r="O11" t="str">
            <v>NA</v>
          </cell>
        </row>
        <row r="12">
          <cell r="A12" t="str">
            <v>TF</v>
          </cell>
          <cell r="B12" t="str">
            <v>Other Ortho</v>
          </cell>
          <cell r="C12" t="str">
            <v>6-9</v>
          </cell>
          <cell r="E12" t="str">
            <v>SF</v>
          </cell>
          <cell r="F12" t="str">
            <v>SD-SF</v>
          </cell>
          <cell r="G12" t="str">
            <v>Both</v>
          </cell>
          <cell r="H12" t="str">
            <v>One</v>
          </cell>
          <cell r="J12" t="str">
            <v>CBC2</v>
          </cell>
          <cell r="K12" t="str">
            <v>Clinically Complex</v>
          </cell>
          <cell r="L12">
            <v>2</v>
          </cell>
          <cell r="M12" t="str">
            <v>06-14</v>
          </cell>
          <cell r="N12" t="str">
            <v>Yes</v>
          </cell>
          <cell r="O12" t="str">
            <v>NA</v>
          </cell>
        </row>
        <row r="13">
          <cell r="A13" t="str">
            <v>TG</v>
          </cell>
          <cell r="B13" t="str">
            <v>Other Ortho</v>
          </cell>
          <cell r="C13" t="str">
            <v>10-23</v>
          </cell>
          <cell r="E13" t="str">
            <v>SG</v>
          </cell>
          <cell r="F13" t="str">
            <v>SG-SI</v>
          </cell>
          <cell r="G13" t="str">
            <v>Neither</v>
          </cell>
          <cell r="H13" t="str">
            <v>Two</v>
          </cell>
          <cell r="J13" t="str">
            <v>CDE1</v>
          </cell>
          <cell r="K13" t="str">
            <v>Clinically Complex</v>
          </cell>
          <cell r="L13">
            <v>1</v>
          </cell>
          <cell r="M13" t="str">
            <v>0-5</v>
          </cell>
          <cell r="N13" t="str">
            <v>No</v>
          </cell>
          <cell r="O13" t="str">
            <v>NA</v>
          </cell>
        </row>
        <row r="14">
          <cell r="A14" t="str">
            <v>TH</v>
          </cell>
          <cell r="B14" t="str">
            <v>Other Ortho</v>
          </cell>
          <cell r="C14" t="str">
            <v>24</v>
          </cell>
          <cell r="E14" t="str">
            <v>SH</v>
          </cell>
          <cell r="F14" t="str">
            <v>SG-SI</v>
          </cell>
          <cell r="G14" t="str">
            <v>Either</v>
          </cell>
          <cell r="H14" t="str">
            <v>Two</v>
          </cell>
          <cell r="J14" t="str">
            <v>CDE2</v>
          </cell>
          <cell r="K14" t="str">
            <v>Clinically Complex</v>
          </cell>
          <cell r="L14">
            <v>2</v>
          </cell>
          <cell r="M14" t="str">
            <v>0-5</v>
          </cell>
          <cell r="N14" t="str">
            <v>Yes</v>
          </cell>
          <cell r="O14" t="str">
            <v>NA</v>
          </cell>
        </row>
        <row r="15">
          <cell r="A15" t="str">
            <v>TI</v>
          </cell>
          <cell r="B15" t="str">
            <v>Medical Mgmt</v>
          </cell>
          <cell r="C15" t="str">
            <v>0-5</v>
          </cell>
          <cell r="E15" t="str">
            <v>SI</v>
          </cell>
          <cell r="F15" t="str">
            <v>SG-SI</v>
          </cell>
          <cell r="G15" t="str">
            <v>Both</v>
          </cell>
          <cell r="H15" t="str">
            <v>Two</v>
          </cell>
          <cell r="J15" t="str">
            <v>ES1</v>
          </cell>
          <cell r="K15" t="str">
            <v>Extensive</v>
          </cell>
          <cell r="L15">
            <v>7</v>
          </cell>
          <cell r="M15" t="str">
            <v>0-14</v>
          </cell>
          <cell r="N15" t="str">
            <v>NA</v>
          </cell>
          <cell r="O15" t="str">
            <v>NA</v>
          </cell>
        </row>
        <row r="16">
          <cell r="A16" t="str">
            <v>TJ</v>
          </cell>
          <cell r="B16" t="str">
            <v>Medical Mgmt</v>
          </cell>
          <cell r="C16" t="str">
            <v>6-9</v>
          </cell>
          <cell r="E16" t="str">
            <v>SJ</v>
          </cell>
          <cell r="F16" t="str">
            <v>SJ-L</v>
          </cell>
          <cell r="G16" t="str">
            <v>Neither</v>
          </cell>
          <cell r="H16" t="str">
            <v>Three</v>
          </cell>
          <cell r="J16" t="str">
            <v>ES2</v>
          </cell>
          <cell r="K16" t="str">
            <v>Extensive</v>
          </cell>
          <cell r="L16">
            <v>7</v>
          </cell>
          <cell r="M16" t="str">
            <v>0-14</v>
          </cell>
          <cell r="N16" t="str">
            <v>NA</v>
          </cell>
          <cell r="O16" t="str">
            <v>NA</v>
          </cell>
        </row>
        <row r="17">
          <cell r="A17" t="str">
            <v>TK</v>
          </cell>
          <cell r="B17" t="str">
            <v>Medical Mgmt</v>
          </cell>
          <cell r="C17" t="str">
            <v>10-23</v>
          </cell>
          <cell r="E17" t="str">
            <v>SK</v>
          </cell>
          <cell r="F17" t="str">
            <v>SJ-L</v>
          </cell>
          <cell r="G17" t="str">
            <v>Either</v>
          </cell>
          <cell r="H17" t="str">
            <v>Three</v>
          </cell>
          <cell r="J17" t="str">
            <v>ES3</v>
          </cell>
          <cell r="K17" t="str">
            <v>Extensive</v>
          </cell>
          <cell r="L17">
            <v>7</v>
          </cell>
          <cell r="M17" t="str">
            <v>0-14</v>
          </cell>
          <cell r="N17" t="str">
            <v>NA</v>
          </cell>
          <cell r="O17" t="str">
            <v>NA</v>
          </cell>
        </row>
        <row r="18">
          <cell r="A18" t="str">
            <v>TL</v>
          </cell>
          <cell r="B18" t="str">
            <v>Medical Mgmt</v>
          </cell>
          <cell r="C18" t="str">
            <v>24</v>
          </cell>
          <cell r="E18" t="str">
            <v>SL</v>
          </cell>
          <cell r="F18" t="str">
            <v>SJ-L</v>
          </cell>
          <cell r="G18" t="str">
            <v>Both</v>
          </cell>
          <cell r="H18" t="str">
            <v>Three</v>
          </cell>
          <cell r="J18" t="str">
            <v>HBC1</v>
          </cell>
          <cell r="K18" t="str">
            <v>Special Care High</v>
          </cell>
          <cell r="L18">
            <v>1</v>
          </cell>
          <cell r="M18" t="str">
            <v>06-14</v>
          </cell>
          <cell r="N18" t="str">
            <v>No</v>
          </cell>
          <cell r="O18" t="str">
            <v>NA</v>
          </cell>
        </row>
        <row r="19">
          <cell r="A19" t="str">
            <v>TM</v>
          </cell>
          <cell r="B19" t="str">
            <v>Non-Ortho Surg &amp; Acute Neuro</v>
          </cell>
          <cell r="C19" t="str">
            <v>0-5</v>
          </cell>
          <cell r="J19" t="str">
            <v>HBC2</v>
          </cell>
          <cell r="K19" t="str">
            <v>Special Care High</v>
          </cell>
          <cell r="L19">
            <v>2</v>
          </cell>
          <cell r="M19" t="str">
            <v>06-14</v>
          </cell>
          <cell r="N19" t="str">
            <v>Yes</v>
          </cell>
          <cell r="O19" t="str">
            <v>NA</v>
          </cell>
        </row>
        <row r="20">
          <cell r="A20" t="str">
            <v>TN</v>
          </cell>
          <cell r="B20" t="str">
            <v>Non-Ortho Surg &amp; Acute Neuro</v>
          </cell>
          <cell r="C20" t="str">
            <v>6-9</v>
          </cell>
          <cell r="J20" t="str">
            <v>HDE1</v>
          </cell>
          <cell r="K20" t="str">
            <v>Special Care High</v>
          </cell>
          <cell r="L20">
            <v>1</v>
          </cell>
          <cell r="M20" t="str">
            <v>0-5</v>
          </cell>
          <cell r="N20" t="str">
            <v>No</v>
          </cell>
          <cell r="O20" t="str">
            <v>NA</v>
          </cell>
        </row>
        <row r="21">
          <cell r="A21" t="str">
            <v>TO</v>
          </cell>
          <cell r="B21" t="str">
            <v>Non-Ortho Surg &amp; Acute Neuro</v>
          </cell>
          <cell r="C21" t="str">
            <v>10-23</v>
          </cell>
          <cell r="J21" t="str">
            <v>HDE2</v>
          </cell>
          <cell r="K21" t="str">
            <v>Special Care High</v>
          </cell>
          <cell r="L21">
            <v>2</v>
          </cell>
          <cell r="M21" t="str">
            <v>0-5</v>
          </cell>
          <cell r="N21" t="str">
            <v>Yes</v>
          </cell>
          <cell r="O21" t="str">
            <v>NA</v>
          </cell>
        </row>
        <row r="22">
          <cell r="A22" t="str">
            <v>TP</v>
          </cell>
          <cell r="B22" t="str">
            <v>Non-Ortho Surg &amp; Acute Neuro</v>
          </cell>
          <cell r="C22" t="str">
            <v>24</v>
          </cell>
          <cell r="J22" t="str">
            <v>LBC1</v>
          </cell>
          <cell r="K22" t="str">
            <v xml:space="preserve">Special Care Low </v>
          </cell>
          <cell r="L22">
            <v>1</v>
          </cell>
          <cell r="M22" t="str">
            <v>06-14</v>
          </cell>
          <cell r="N22" t="str">
            <v>No</v>
          </cell>
          <cell r="O22" t="str">
            <v>NA</v>
          </cell>
        </row>
        <row r="23">
          <cell r="J23" t="str">
            <v>LBC2</v>
          </cell>
          <cell r="K23" t="str">
            <v xml:space="preserve">Special Care Low </v>
          </cell>
          <cell r="L23">
            <v>2</v>
          </cell>
          <cell r="M23" t="str">
            <v>06-14</v>
          </cell>
          <cell r="N23" t="str">
            <v>Yes</v>
          </cell>
          <cell r="O23" t="str">
            <v>NA</v>
          </cell>
        </row>
        <row r="24">
          <cell r="J24" t="str">
            <v>LDE1</v>
          </cell>
          <cell r="K24" t="str">
            <v xml:space="preserve">Special Care Low </v>
          </cell>
          <cell r="L24">
            <v>1</v>
          </cell>
          <cell r="M24" t="str">
            <v>0-5</v>
          </cell>
          <cell r="N24" t="str">
            <v>No</v>
          </cell>
          <cell r="O24" t="str">
            <v>NA</v>
          </cell>
        </row>
        <row r="25">
          <cell r="J25" t="str">
            <v>LDE2</v>
          </cell>
          <cell r="K25" t="str">
            <v xml:space="preserve">Special Care Low </v>
          </cell>
          <cell r="L25">
            <v>2</v>
          </cell>
          <cell r="M25" t="str">
            <v>0-5</v>
          </cell>
          <cell r="N25" t="str">
            <v>Yes</v>
          </cell>
          <cell r="O25" t="str">
            <v>NA</v>
          </cell>
        </row>
        <row r="26">
          <cell r="J26" t="str">
            <v>PA1</v>
          </cell>
          <cell r="K26" t="str">
            <v>Physical Function</v>
          </cell>
          <cell r="L26">
            <v>3</v>
          </cell>
          <cell r="M26" t="str">
            <v>15-16</v>
          </cell>
          <cell r="N26" t="str">
            <v>NA</v>
          </cell>
          <cell r="O26" t="str">
            <v>0-1</v>
          </cell>
        </row>
        <row r="27">
          <cell r="J27" t="str">
            <v>PA2</v>
          </cell>
          <cell r="K27" t="str">
            <v>Physical Function</v>
          </cell>
          <cell r="L27">
            <v>4</v>
          </cell>
          <cell r="M27" t="str">
            <v>15-16</v>
          </cell>
          <cell r="N27" t="str">
            <v>NA</v>
          </cell>
          <cell r="O27" t="str">
            <v>&gt;=2</v>
          </cell>
        </row>
        <row r="28">
          <cell r="J28" t="str">
            <v>PBC1</v>
          </cell>
          <cell r="K28" t="str">
            <v>Physical Function</v>
          </cell>
          <cell r="L28">
            <v>3</v>
          </cell>
          <cell r="M28" t="str">
            <v>06-14</v>
          </cell>
          <cell r="N28" t="str">
            <v>NA</v>
          </cell>
          <cell r="O28" t="str">
            <v>0-1</v>
          </cell>
        </row>
        <row r="29">
          <cell r="J29" t="str">
            <v>PBC2</v>
          </cell>
          <cell r="K29" t="str">
            <v>Physical Function</v>
          </cell>
          <cell r="L29">
            <v>4</v>
          </cell>
          <cell r="M29" t="str">
            <v>06-14</v>
          </cell>
          <cell r="N29" t="str">
            <v>NA</v>
          </cell>
          <cell r="O29" t="str">
            <v>&gt;=2</v>
          </cell>
        </row>
        <row r="30">
          <cell r="J30" t="str">
            <v>PDE1</v>
          </cell>
          <cell r="K30" t="str">
            <v>Physical Function</v>
          </cell>
          <cell r="L30">
            <v>3</v>
          </cell>
          <cell r="M30" t="str">
            <v>0-5</v>
          </cell>
          <cell r="N30" t="str">
            <v>NA</v>
          </cell>
          <cell r="O30" t="str">
            <v>0-1</v>
          </cell>
        </row>
        <row r="31">
          <cell r="J31" t="str">
            <v>PDE2</v>
          </cell>
          <cell r="K31" t="str">
            <v>Physical Function</v>
          </cell>
          <cell r="L31">
            <v>4</v>
          </cell>
          <cell r="M31" t="str">
            <v>0-5</v>
          </cell>
          <cell r="N31" t="str">
            <v>NA</v>
          </cell>
          <cell r="O31" t="str">
            <v>&gt;=2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EBA2-228E-4A82-AE63-7ECB89A03D8F}">
  <sheetPr codeName="Sheet1">
    <pageSetUpPr fitToPage="1"/>
  </sheetPr>
  <dimension ref="A1:Q50"/>
  <sheetViews>
    <sheetView zoomScale="130" zoomScaleNormal="130" workbookViewId="0"/>
  </sheetViews>
  <sheetFormatPr defaultRowHeight="15" x14ac:dyDescent="0.25"/>
  <cols>
    <col min="1" max="1" width="4" bestFit="1" customWidth="1"/>
    <col min="2" max="2" width="5.85546875" bestFit="1" customWidth="1"/>
    <col min="3" max="3" width="15" style="226" customWidth="1"/>
    <col min="4" max="4" width="13.85546875" style="227" customWidth="1"/>
    <col min="5" max="5" width="10" style="227" customWidth="1"/>
    <col min="6" max="6" width="12.85546875" style="227" bestFit="1" customWidth="1"/>
    <col min="7" max="7" width="14" style="227" customWidth="1"/>
    <col min="8" max="8" width="12.85546875" style="227" customWidth="1"/>
    <col min="9" max="9" width="11.42578125" style="227" customWidth="1"/>
    <col min="10" max="10" width="1.140625" style="227" customWidth="1"/>
    <col min="13" max="13" width="12.85546875" customWidth="1"/>
    <col min="16" max="16" width="9.140625" customWidth="1"/>
  </cols>
  <sheetData>
    <row r="1" spans="1:16" s="159" customFormat="1" ht="24" customHeight="1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8"/>
      <c r="M1" s="157"/>
    </row>
    <row r="2" spans="1:16" s="159" customFormat="1" ht="24" customHeight="1" x14ac:dyDescent="0.25">
      <c r="A2" s="157" t="str">
        <f>"Facility: "&amp;LD!C1</f>
        <v>Facility: RWCD</v>
      </c>
      <c r="B2" s="160"/>
      <c r="C2" s="160"/>
      <c r="D2" s="160"/>
      <c r="E2" s="160"/>
      <c r="F2" s="160"/>
      <c r="G2" s="160"/>
      <c r="H2" s="160"/>
      <c r="I2" s="160"/>
      <c r="J2" s="158"/>
      <c r="M2" s="160"/>
    </row>
    <row r="3" spans="1:16" s="159" customFormat="1" ht="16.350000000000001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58"/>
      <c r="M3" s="162"/>
    </row>
    <row r="4" spans="1:16" ht="12" customHeight="1" x14ac:dyDescent="0.25">
      <c r="A4" s="163"/>
      <c r="B4" s="164"/>
      <c r="C4" s="164"/>
      <c r="D4" s="164"/>
      <c r="E4" s="164"/>
      <c r="F4" s="164"/>
      <c r="G4" s="164"/>
      <c r="H4" s="164"/>
      <c r="I4" s="165"/>
      <c r="J4" s="166"/>
      <c r="K4" s="167"/>
      <c r="L4" s="164"/>
      <c r="M4" s="164"/>
      <c r="N4" s="164"/>
      <c r="O4" s="164"/>
      <c r="P4" s="165"/>
    </row>
    <row r="5" spans="1:16" s="175" customFormat="1" ht="48" x14ac:dyDescent="0.25">
      <c r="A5" s="168" t="s">
        <v>1</v>
      </c>
      <c r="B5" s="169" t="s">
        <v>2</v>
      </c>
      <c r="C5" s="170" t="s">
        <v>3</v>
      </c>
      <c r="D5" s="170" t="s">
        <v>4</v>
      </c>
      <c r="E5" s="170" t="s">
        <v>5</v>
      </c>
      <c r="F5" s="170" t="s">
        <v>6</v>
      </c>
      <c r="G5" s="170" t="s">
        <v>7</v>
      </c>
      <c r="H5" s="171" t="s">
        <v>8</v>
      </c>
      <c r="I5" s="172"/>
      <c r="J5" s="173"/>
      <c r="K5" s="174" t="s">
        <v>4</v>
      </c>
      <c r="L5" s="170" t="s">
        <v>5</v>
      </c>
      <c r="M5" s="170" t="s">
        <v>6</v>
      </c>
      <c r="N5" s="170" t="s">
        <v>7</v>
      </c>
      <c r="O5" s="171" t="s">
        <v>8</v>
      </c>
      <c r="P5" s="172"/>
    </row>
    <row r="6" spans="1:16" ht="20.100000000000001" customHeight="1" x14ac:dyDescent="0.25">
      <c r="A6" s="176"/>
      <c r="B6" s="177" t="s">
        <v>9</v>
      </c>
      <c r="C6" s="156"/>
      <c r="D6" s="178">
        <f>COUNTIFS(PCC!$U:$U,$B6,PCC!$V:$V,D$5)</f>
        <v>0</v>
      </c>
      <c r="E6" s="178">
        <f>COUNTIFS(PCC!$U:$U,$B6,PCC!$V:$V,E$5)</f>
        <v>0</v>
      </c>
      <c r="F6" s="178">
        <f>COUNTIFS(PCC!$U:$U,$B6,PCC!$V:$V,F$5)</f>
        <v>0</v>
      </c>
      <c r="G6" s="178">
        <f>COUNTIFS(PCC!$U:$U,$B6,PCC!$V:$V,G$5)</f>
        <v>0</v>
      </c>
      <c r="H6" s="178">
        <f>COUNTIFS(PCC!$U:$U,$B6,PCC!$V:$V,H$5)</f>
        <v>0</v>
      </c>
      <c r="I6" s="179"/>
      <c r="J6" s="180"/>
      <c r="K6" s="204">
        <f>IFERROR(D6/SUM($D6:$H6),0)</f>
        <v>0</v>
      </c>
      <c r="L6" s="205">
        <f t="shared" ref="L6:O6" si="0">IFERROR(E6/SUM($D6:$H6),0)</f>
        <v>0</v>
      </c>
      <c r="M6" s="205">
        <f t="shared" si="0"/>
        <v>0</v>
      </c>
      <c r="N6" s="205">
        <f t="shared" si="0"/>
        <v>0</v>
      </c>
      <c r="O6" s="205">
        <f t="shared" si="0"/>
        <v>0</v>
      </c>
      <c r="P6" s="183"/>
    </row>
    <row r="7" spans="1:16" x14ac:dyDescent="0.25">
      <c r="A7" s="176"/>
      <c r="B7" s="177" t="s">
        <v>10</v>
      </c>
      <c r="C7" s="156"/>
      <c r="D7" s="178">
        <f>COUNTIFS(PCC!$U:$U,$B7,PCC!$V:$V,D$5)</f>
        <v>0</v>
      </c>
      <c r="E7" s="178">
        <f>COUNTIFS(PCC!$U:$U,$B7,PCC!$V:$V,E$5)</f>
        <v>0</v>
      </c>
      <c r="F7" s="178">
        <f>COUNTIFS(PCC!$U:$U,$B7,PCC!$V:$V,F$5)</f>
        <v>0</v>
      </c>
      <c r="G7" s="178">
        <f>COUNTIFS(PCC!$U:$U,$B7,PCC!$V:$V,G$5)</f>
        <v>0</v>
      </c>
      <c r="H7" s="178">
        <f>COUNTIFS(PCC!$U:$U,$B7,PCC!$V:$V,H$5)</f>
        <v>0</v>
      </c>
      <c r="I7" s="179"/>
      <c r="J7" s="166"/>
      <c r="K7" s="181">
        <f t="shared" ref="K7:K8" si="1">IFERROR(D7/SUM($D7:$H7),0)</f>
        <v>0</v>
      </c>
      <c r="L7" s="228">
        <f t="shared" ref="L7:L8" si="2">IFERROR(E7/SUM($D7:$H7),0)</f>
        <v>0</v>
      </c>
      <c r="M7" s="228">
        <f t="shared" ref="M7:M8" si="3">IFERROR(F7/SUM($D7:$H7),0)</f>
        <v>0</v>
      </c>
      <c r="N7" s="228">
        <f t="shared" ref="N7:N8" si="4">IFERROR(G7/SUM($D7:$H7),0)</f>
        <v>0</v>
      </c>
      <c r="O7" s="228">
        <f t="shared" ref="O7:O8" si="5">IFERROR(H7/SUM($D7:$H7),0)</f>
        <v>0</v>
      </c>
      <c r="P7" s="183"/>
    </row>
    <row r="8" spans="1:16" x14ac:dyDescent="0.25">
      <c r="A8" s="176"/>
      <c r="B8" s="177" t="s">
        <v>11</v>
      </c>
      <c r="C8" s="156"/>
      <c r="D8" s="178">
        <f>COUNTIFS(PCC!$U:$U,$B8,PCC!$V:$V,D$5)</f>
        <v>0</v>
      </c>
      <c r="E8" s="178">
        <f>COUNTIFS(PCC!$U:$U,$B8,PCC!$V:$V,E$5)</f>
        <v>0</v>
      </c>
      <c r="F8" s="178">
        <f>COUNTIFS(PCC!$U:$U,$B8,PCC!$V:$V,F$5)</f>
        <v>0</v>
      </c>
      <c r="G8" s="178">
        <f>COUNTIFS(PCC!$U:$U,$B8,PCC!$V:$V,G$5)</f>
        <v>0</v>
      </c>
      <c r="H8" s="178">
        <f>COUNTIFS(PCC!$U:$U,$B8,PCC!$V:$V,H$5)</f>
        <v>0</v>
      </c>
      <c r="I8" s="179"/>
      <c r="J8" s="166"/>
      <c r="K8" s="181">
        <f t="shared" si="1"/>
        <v>0</v>
      </c>
      <c r="L8" s="228">
        <f t="shared" si="2"/>
        <v>0</v>
      </c>
      <c r="M8" s="228">
        <f t="shared" si="3"/>
        <v>0</v>
      </c>
      <c r="N8" s="228">
        <f t="shared" si="4"/>
        <v>0</v>
      </c>
      <c r="O8" s="228">
        <f t="shared" si="5"/>
        <v>0</v>
      </c>
      <c r="P8" s="183"/>
    </row>
    <row r="9" spans="1:16" ht="8.1" customHeight="1" x14ac:dyDescent="0.25">
      <c r="A9" s="184"/>
      <c r="B9" s="185"/>
      <c r="C9" s="185"/>
      <c r="D9" s="185"/>
      <c r="E9" s="185"/>
      <c r="F9" s="185"/>
      <c r="G9" s="185"/>
      <c r="H9" s="185"/>
      <c r="I9" s="186"/>
      <c r="J9" s="166"/>
      <c r="K9" s="125"/>
      <c r="M9" s="185"/>
      <c r="P9" s="67"/>
    </row>
    <row r="10" spans="1:16" ht="14.45" customHeight="1" x14ac:dyDescent="0.25">
      <c r="A10" s="176" t="s">
        <v>12</v>
      </c>
      <c r="B10" s="187" t="s">
        <v>2</v>
      </c>
      <c r="C10" s="188" t="s">
        <v>13</v>
      </c>
      <c r="D10" s="156" t="s">
        <v>14</v>
      </c>
      <c r="E10" s="156" t="s">
        <v>15</v>
      </c>
      <c r="F10" s="156" t="s">
        <v>16</v>
      </c>
      <c r="G10" s="156">
        <v>24</v>
      </c>
      <c r="H10" s="156"/>
      <c r="I10" s="189"/>
      <c r="J10" s="190"/>
      <c r="K10" s="191"/>
      <c r="L10" s="268"/>
      <c r="M10" s="268"/>
      <c r="N10" s="268"/>
      <c r="O10" s="268"/>
      <c r="P10" s="192"/>
    </row>
    <row r="11" spans="1:16" x14ac:dyDescent="0.25">
      <c r="A11" s="176"/>
      <c r="B11" s="177" t="s">
        <v>9</v>
      </c>
      <c r="C11" s="156"/>
      <c r="D11" s="178">
        <f>COUNTIFS(PCC!$U:$U,$B11,PCC!$W:$W,D$10)</f>
        <v>0</v>
      </c>
      <c r="E11" s="178">
        <f>COUNTIFS(PCC!$U:$U,$B11,PCC!$W:$W,E$10)</f>
        <v>0</v>
      </c>
      <c r="F11" s="178">
        <f>COUNTIFS(PCC!$U:$U,$B11,PCC!$W:$W,F$10)</f>
        <v>0</v>
      </c>
      <c r="G11" s="178">
        <f>COUNTIFS(PCC!$U:$U,$B11,PCC!$W:$W,G$10)</f>
        <v>0</v>
      </c>
      <c r="H11" s="178"/>
      <c r="I11" s="179"/>
      <c r="J11" s="166"/>
      <c r="K11" s="181">
        <f>IFERROR(D11/SUM($D11:$H11),0)</f>
        <v>0</v>
      </c>
      <c r="L11" s="228">
        <f t="shared" ref="L11:L13" si="6">IFERROR(E11/SUM($D11:$H11),0)</f>
        <v>0</v>
      </c>
      <c r="M11" s="228">
        <f t="shared" ref="M11:M13" si="7">IFERROR(F11/SUM($D11:$H11),0)</f>
        <v>0</v>
      </c>
      <c r="N11" s="228">
        <f t="shared" ref="N11:N13" si="8">IFERROR(G11/SUM($D11:$H11),0)</f>
        <v>0</v>
      </c>
      <c r="O11" s="228">
        <f t="shared" ref="O11:O13" si="9">IFERROR(H11/SUM($D11:$H11),0)</f>
        <v>0</v>
      </c>
      <c r="P11" s="183"/>
    </row>
    <row r="12" spans="1:16" x14ac:dyDescent="0.25">
      <c r="A12" s="176"/>
      <c r="B12" s="177" t="s">
        <v>10</v>
      </c>
      <c r="C12" s="156"/>
      <c r="D12" s="178">
        <f>COUNTIFS(PCC!$U:$U,$B12,PCC!$W:$W,D$10)</f>
        <v>0</v>
      </c>
      <c r="E12" s="178">
        <f>COUNTIFS(PCC!$U:$U,$B12,PCC!$W:$W,E$10)</f>
        <v>0</v>
      </c>
      <c r="F12" s="178">
        <f>COUNTIFS(PCC!$U:$U,$B12,PCC!$W:$W,F$10)</f>
        <v>0</v>
      </c>
      <c r="G12" s="178">
        <f>COUNTIFS(PCC!$U:$U,$B12,PCC!$W:$W,G$10)</f>
        <v>0</v>
      </c>
      <c r="H12" s="178"/>
      <c r="I12" s="179"/>
      <c r="J12" s="166"/>
      <c r="K12" s="181">
        <f t="shared" ref="K12:K13" si="10">IFERROR(D12/SUM($D12:$H12),0)</f>
        <v>0</v>
      </c>
      <c r="L12" s="228">
        <f t="shared" si="6"/>
        <v>0</v>
      </c>
      <c r="M12" s="228">
        <f t="shared" si="7"/>
        <v>0</v>
      </c>
      <c r="N12" s="228">
        <f t="shared" si="8"/>
        <v>0</v>
      </c>
      <c r="O12" s="228">
        <f t="shared" si="9"/>
        <v>0</v>
      </c>
      <c r="P12" s="183"/>
    </row>
    <row r="13" spans="1:16" x14ac:dyDescent="0.25">
      <c r="A13" s="193"/>
      <c r="B13" s="177" t="s">
        <v>11</v>
      </c>
      <c r="C13" s="194"/>
      <c r="D13" s="178">
        <f>COUNTIFS(PCC!$U:$U,$B13,PCC!$W:$W,D$10)</f>
        <v>0</v>
      </c>
      <c r="E13" s="178">
        <f>COUNTIFS(PCC!$U:$U,$B13,PCC!$W:$W,E$10)</f>
        <v>0</v>
      </c>
      <c r="F13" s="178">
        <f>COUNTIFS(PCC!$U:$U,$B13,PCC!$W:$W,F$10)</f>
        <v>0</v>
      </c>
      <c r="G13" s="178">
        <f>COUNTIFS(PCC!$U:$U,$B13,PCC!$W:$W,G$10)</f>
        <v>0</v>
      </c>
      <c r="H13" s="195"/>
      <c r="I13" s="196"/>
      <c r="J13" s="166"/>
      <c r="K13" s="181">
        <f t="shared" si="10"/>
        <v>0</v>
      </c>
      <c r="L13" s="228">
        <f t="shared" si="6"/>
        <v>0</v>
      </c>
      <c r="M13" s="228">
        <f t="shared" si="7"/>
        <v>0</v>
      </c>
      <c r="N13" s="228">
        <f t="shared" si="8"/>
        <v>0</v>
      </c>
      <c r="O13" s="228">
        <f t="shared" si="9"/>
        <v>0</v>
      </c>
      <c r="P13" s="183"/>
    </row>
    <row r="14" spans="1:16" x14ac:dyDescent="0.25">
      <c r="A14" s="197"/>
      <c r="B14" s="198"/>
      <c r="C14" s="198"/>
      <c r="D14" s="198"/>
      <c r="E14" s="198"/>
      <c r="F14" s="198"/>
      <c r="G14" s="198"/>
      <c r="H14" s="198"/>
      <c r="I14" s="199"/>
      <c r="J14" s="166"/>
      <c r="K14" s="200"/>
      <c r="L14" s="198"/>
      <c r="M14" s="198"/>
      <c r="N14" s="198"/>
      <c r="O14" s="198"/>
      <c r="P14" s="199"/>
    </row>
    <row r="15" spans="1:16" ht="45" x14ac:dyDescent="0.25">
      <c r="A15" s="168" t="s">
        <v>1</v>
      </c>
      <c r="B15" s="201" t="s">
        <v>2</v>
      </c>
      <c r="C15" s="170" t="s">
        <v>17</v>
      </c>
      <c r="D15" s="171" t="s">
        <v>18</v>
      </c>
      <c r="E15" s="171" t="s">
        <v>19</v>
      </c>
      <c r="F15" s="171" t="s">
        <v>20</v>
      </c>
      <c r="G15" s="171" t="s">
        <v>21</v>
      </c>
      <c r="H15" s="171" t="s">
        <v>22</v>
      </c>
      <c r="I15" s="202"/>
      <c r="J15" s="190"/>
      <c r="K15" s="203" t="s">
        <v>18</v>
      </c>
      <c r="L15" s="171" t="s">
        <v>19</v>
      </c>
      <c r="M15" s="171" t="s">
        <v>20</v>
      </c>
      <c r="N15" s="171" t="s">
        <v>21</v>
      </c>
      <c r="O15" s="171"/>
      <c r="P15" s="202"/>
    </row>
    <row r="16" spans="1:16" ht="15" customHeight="1" x14ac:dyDescent="0.25">
      <c r="A16" s="176"/>
      <c r="B16" s="177" t="s">
        <v>9</v>
      </c>
      <c r="C16" s="178" t="str">
        <f>IF(COUNTIFS(PCC!U:U,$B16,PCC!Y:Y,"F")=0,"No CFIL",COUNTIFS(PCC!U:U,$B16,PCC!Y:Y,"F")&amp;"F!")</f>
        <v>No CFIL</v>
      </c>
      <c r="D16" s="178">
        <f>COUNTIFS(PCC!$U:$U,$B16,PCC!$X:$X,D$15)</f>
        <v>0</v>
      </c>
      <c r="E16" s="178">
        <f>COUNTIFS(PCC!$U:$U,$B16,PCC!$X:$X,E$15)</f>
        <v>0</v>
      </c>
      <c r="F16" s="178">
        <f>COUNTIFS(PCC!$U:$U,$B16,PCC!$X:$X,F$15)</f>
        <v>0</v>
      </c>
      <c r="G16" s="178">
        <f>COUNTIFS(PCC!$U:$U,$B16,PCC!$X:$X,G$15)</f>
        <v>0</v>
      </c>
      <c r="H16" s="178" t="str">
        <f>IF(COUNTIFS(PCC!U:U,$B16,PCC!Y:Y,"a")=0,"No A's",COUNTIFS(PCC!U:U,$B16,PCC!Y:Y,"a")&amp;" A's")</f>
        <v>No A's</v>
      </c>
      <c r="I16" s="179"/>
      <c r="J16" s="166"/>
      <c r="K16" s="204" t="e">
        <f>+D16/SUM($D16:$G16)</f>
        <v>#DIV/0!</v>
      </c>
      <c r="L16" s="205" t="e">
        <f t="shared" ref="L16:N17" si="11">+E16/SUM($D16:$G16)</f>
        <v>#DIV/0!</v>
      </c>
      <c r="M16" s="205" t="e">
        <f t="shared" si="11"/>
        <v>#DIV/0!</v>
      </c>
      <c r="N16" s="205" t="e">
        <f t="shared" si="11"/>
        <v>#DIV/0!</v>
      </c>
      <c r="O16" s="182"/>
      <c r="P16" s="179"/>
    </row>
    <row r="17" spans="1:16" ht="15" customHeight="1" x14ac:dyDescent="0.25">
      <c r="A17" s="176"/>
      <c r="B17" s="177" t="s">
        <v>10</v>
      </c>
      <c r="C17" s="178" t="str">
        <f>IF(COUNTIFS(PCC!U:U,$B17,PCC!Y:Y,"F")=0,"No CFIL",COUNTIFS(PCC!U:U,$B17,PCC!Y:Y,"F")&amp;"F!")</f>
        <v>No CFIL</v>
      </c>
      <c r="D17" s="178">
        <f>COUNTIFS(PCC!$U:$U,$B17,PCC!$X:$X,D$15)</f>
        <v>0</v>
      </c>
      <c r="E17" s="178">
        <f>COUNTIFS(PCC!$U:$U,$B17,PCC!$X:$X,E$15)</f>
        <v>0</v>
      </c>
      <c r="F17" s="178">
        <f>COUNTIFS(PCC!$U:$U,$B17,PCC!$X:$X,F$15)</f>
        <v>0</v>
      </c>
      <c r="G17" s="178">
        <f>COUNTIFS(PCC!$U:$U,$B17,PCC!$X:$X,G$15)</f>
        <v>0</v>
      </c>
      <c r="H17" s="178" t="str">
        <f>IF(COUNTIFS(PCC!U:U,$B17,PCC!Y:Y,"a")=0,"No A's",COUNTIFS(PCC!U:U,$B17,PCC!Y:Y,"a")&amp;" A's")</f>
        <v>No A's</v>
      </c>
      <c r="I17" s="179"/>
      <c r="J17" s="166"/>
      <c r="K17" s="181" t="e">
        <f t="shared" ref="K17" si="12">+D17/SUM($D17:$G17)</f>
        <v>#DIV/0!</v>
      </c>
      <c r="L17" s="182" t="e">
        <f t="shared" si="11"/>
        <v>#DIV/0!</v>
      </c>
      <c r="M17" s="182" t="e">
        <f t="shared" ref="M17:N17" si="13">+F17/SUM($D17:$G17)</f>
        <v>#DIV/0!</v>
      </c>
      <c r="N17" s="182" t="e">
        <f t="shared" si="13"/>
        <v>#DIV/0!</v>
      </c>
      <c r="O17" s="182"/>
      <c r="P17" s="179"/>
    </row>
    <row r="18" spans="1:16" ht="15" customHeight="1" x14ac:dyDescent="0.25">
      <c r="A18" s="176"/>
      <c r="B18" s="177" t="s">
        <v>11</v>
      </c>
      <c r="C18" s="178" t="str">
        <f>IF(COUNTIFS(PCC!U:U,$B18,PCC!Y:Y,"F")=0,"No CFIL",COUNTIFS(PCC!U:U,$B18,PCC!Y:Y,"F")&amp;"F!")</f>
        <v>No CFIL</v>
      </c>
      <c r="D18" s="178">
        <f>COUNTIFS(PCC!$U:$U,$B18,PCC!$X:$X,D$15)</f>
        <v>0</v>
      </c>
      <c r="E18" s="178">
        <f>COUNTIFS(PCC!$U:$U,$B18,PCC!$X:$X,E$15)</f>
        <v>0</v>
      </c>
      <c r="F18" s="178">
        <f>COUNTIFS(PCC!$U:$U,$B18,PCC!$X:$X,F$15)</f>
        <v>0</v>
      </c>
      <c r="G18" s="178">
        <f>COUNTIFS(PCC!$U:$U,$B18,PCC!$X:$X,G$15)</f>
        <v>0</v>
      </c>
      <c r="H18" s="178" t="str">
        <f>IF(COUNTIFS(PCC!U:U,$B18,PCC!Y:Y,"a")=0,"No A's",COUNTIFS(PCC!U:U,$B18,PCC!Y:Y,"a")&amp;" A's")</f>
        <v>No A's</v>
      </c>
      <c r="I18" s="179"/>
      <c r="J18" s="166"/>
      <c r="K18" s="181">
        <f>IFERROR(D18/SUM($D18:$G18),0)</f>
        <v>0</v>
      </c>
      <c r="L18" s="228">
        <f t="shared" ref="L18:N18" si="14">IFERROR(E18/SUM($D18:$G18),0)</f>
        <v>0</v>
      </c>
      <c r="M18" s="228">
        <f t="shared" si="14"/>
        <v>0</v>
      </c>
      <c r="N18" s="228">
        <f t="shared" si="14"/>
        <v>0</v>
      </c>
      <c r="O18" s="182"/>
      <c r="P18" s="179"/>
    </row>
    <row r="19" spans="1:16" ht="12" customHeight="1" x14ac:dyDescent="0.25">
      <c r="A19" s="197"/>
      <c r="B19" s="198"/>
      <c r="C19" s="198"/>
      <c r="D19" s="198"/>
      <c r="E19" s="198"/>
      <c r="F19" s="198"/>
      <c r="G19" s="198"/>
      <c r="H19" s="198"/>
      <c r="I19" s="199"/>
      <c r="J19" s="166"/>
      <c r="K19" s="200"/>
      <c r="L19" s="198"/>
      <c r="M19" s="198"/>
      <c r="N19" s="198"/>
      <c r="O19" s="198"/>
      <c r="P19" s="199"/>
    </row>
    <row r="20" spans="1:16" s="175" customFormat="1" ht="45" x14ac:dyDescent="0.25">
      <c r="A20" s="176" t="s">
        <v>1</v>
      </c>
      <c r="B20" s="187" t="s">
        <v>2</v>
      </c>
      <c r="C20" s="206" t="s">
        <v>23</v>
      </c>
      <c r="D20" s="207" t="s">
        <v>24</v>
      </c>
      <c r="E20" s="207" t="s">
        <v>25</v>
      </c>
      <c r="F20" s="207" t="s">
        <v>26</v>
      </c>
      <c r="G20" s="207" t="s">
        <v>27</v>
      </c>
      <c r="H20" s="207" t="s">
        <v>28</v>
      </c>
      <c r="I20" s="208" t="s">
        <v>29</v>
      </c>
      <c r="J20" s="173"/>
      <c r="K20" s="209" t="s">
        <v>24</v>
      </c>
      <c r="L20" s="207" t="s">
        <v>25</v>
      </c>
      <c r="M20" s="207" t="s">
        <v>26</v>
      </c>
      <c r="N20" s="207" t="s">
        <v>27</v>
      </c>
      <c r="O20" s="207" t="s">
        <v>28</v>
      </c>
      <c r="P20" s="208" t="s">
        <v>29</v>
      </c>
    </row>
    <row r="21" spans="1:16" x14ac:dyDescent="0.25">
      <c r="A21" s="176"/>
      <c r="B21" s="177" t="s">
        <v>9</v>
      </c>
      <c r="C21" s="156"/>
      <c r="D21" s="178">
        <f>COUNTIFS(PCC!$U:$U,$B21,PCC!$Z:$Z,D$20)</f>
        <v>0</v>
      </c>
      <c r="E21" s="178">
        <f>COUNTIFS(PCC!$U:$U,$B21,PCC!$Z:$Z,E$20)</f>
        <v>0</v>
      </c>
      <c r="F21" s="178">
        <f>COUNTIFS(PCC!$U:$U,$B21,PCC!$Z:$Z,F$20)</f>
        <v>0</v>
      </c>
      <c r="G21" s="178">
        <f>COUNTIFS(PCC!$U:$U,$B21,PCC!$Z:$Z,G$20)</f>
        <v>0</v>
      </c>
      <c r="H21" s="178">
        <f>COUNTIFS(PCC!$U:$U,$B21,PCC!$Z:$Z,H$20)</f>
        <v>0</v>
      </c>
      <c r="I21" s="179">
        <f>COUNTIFS(PCC!$U:$U,$B21,PCC!$Z:$Z,I$20)</f>
        <v>0</v>
      </c>
      <c r="J21" s="166"/>
      <c r="K21" s="181" t="e">
        <f t="shared" ref="K21:P22" si="15">+D21/SUM($D21:$I21)</f>
        <v>#DIV/0!</v>
      </c>
      <c r="L21" s="182" t="e">
        <f t="shared" si="15"/>
        <v>#DIV/0!</v>
      </c>
      <c r="M21" s="182" t="e">
        <f t="shared" si="15"/>
        <v>#DIV/0!</v>
      </c>
      <c r="N21" s="182" t="e">
        <f t="shared" si="15"/>
        <v>#DIV/0!</v>
      </c>
      <c r="O21" s="182" t="e">
        <f t="shared" si="15"/>
        <v>#DIV/0!</v>
      </c>
      <c r="P21" s="183" t="e">
        <f t="shared" si="15"/>
        <v>#DIV/0!</v>
      </c>
    </row>
    <row r="22" spans="1:16" x14ac:dyDescent="0.25">
      <c r="A22" s="176"/>
      <c r="B22" s="177" t="s">
        <v>10</v>
      </c>
      <c r="C22" s="156"/>
      <c r="D22" s="178">
        <f>COUNTIFS(PCC!$U:$U,$B22,PCC!$Z:$Z,D$20)</f>
        <v>0</v>
      </c>
      <c r="E22" s="178">
        <f>COUNTIFS(PCC!$U:$U,$B22,PCC!$Z:$Z,E$20)</f>
        <v>0</v>
      </c>
      <c r="F22" s="178">
        <f>COUNTIFS(PCC!$U:$U,$B22,PCC!$Z:$Z,F$20)</f>
        <v>0</v>
      </c>
      <c r="G22" s="178">
        <f>COUNTIFS(PCC!$U:$U,$B22,PCC!$Z:$Z,G$20)</f>
        <v>0</v>
      </c>
      <c r="H22" s="178">
        <f>COUNTIFS(PCC!$U:$U,$B22,PCC!$Z:$Z,H$20)</f>
        <v>0</v>
      </c>
      <c r="I22" s="179">
        <f>COUNTIFS(PCC!$U:$U,$B22,PCC!$Z:$Z,I$20)</f>
        <v>0</v>
      </c>
      <c r="J22" s="166"/>
      <c r="K22" s="181" t="e">
        <f t="shared" si="15"/>
        <v>#DIV/0!</v>
      </c>
      <c r="L22" s="228" t="e">
        <f t="shared" si="15"/>
        <v>#DIV/0!</v>
      </c>
      <c r="M22" s="228" t="e">
        <f t="shared" si="15"/>
        <v>#DIV/0!</v>
      </c>
      <c r="N22" s="228" t="e">
        <f t="shared" si="15"/>
        <v>#DIV/0!</v>
      </c>
      <c r="O22" s="228" t="e">
        <f t="shared" si="15"/>
        <v>#DIV/0!</v>
      </c>
      <c r="P22" s="183" t="e">
        <f t="shared" si="15"/>
        <v>#DIV/0!</v>
      </c>
    </row>
    <row r="23" spans="1:16" x14ac:dyDescent="0.25">
      <c r="A23" s="176"/>
      <c r="B23" s="177" t="s">
        <v>11</v>
      </c>
      <c r="C23" s="156"/>
      <c r="D23" s="178">
        <f>COUNTIFS(PCC!$U:$U,$B23,PCC!$Z:$Z,D$20)</f>
        <v>0</v>
      </c>
      <c r="E23" s="178">
        <f>COUNTIFS(PCC!$U:$U,$B23,PCC!$Z:$Z,E$20)</f>
        <v>0</v>
      </c>
      <c r="F23" s="178">
        <f>COUNTIFS(PCC!$U:$U,$B23,PCC!$Z:$Z,F$20)</f>
        <v>0</v>
      </c>
      <c r="G23" s="178">
        <f>COUNTIFS(PCC!$U:$U,$B23,PCC!$Z:$Z,G$20)</f>
        <v>0</v>
      </c>
      <c r="H23" s="178">
        <f>COUNTIFS(PCC!$U:$U,$B23,PCC!$Z:$Z,H$20)</f>
        <v>0</v>
      </c>
      <c r="I23" s="179">
        <f>COUNTIFS(PCC!$U:$U,$B23,PCC!$Z:$Z,I$20)</f>
        <v>0</v>
      </c>
      <c r="J23" s="166"/>
      <c r="K23" s="210">
        <f t="shared" ref="K23:P23" si="16">IFERROR(D23/SUM($D23:$I23),0)</f>
        <v>0</v>
      </c>
      <c r="L23" s="211">
        <f t="shared" si="16"/>
        <v>0</v>
      </c>
      <c r="M23" s="211">
        <f t="shared" si="16"/>
        <v>0</v>
      </c>
      <c r="N23" s="211">
        <f t="shared" si="16"/>
        <v>0</v>
      </c>
      <c r="O23" s="211">
        <f t="shared" si="16"/>
        <v>0</v>
      </c>
      <c r="P23" s="212">
        <f t="shared" si="16"/>
        <v>0</v>
      </c>
    </row>
    <row r="24" spans="1:16" ht="8.1" customHeight="1" x14ac:dyDescent="0.25">
      <c r="A24" s="213"/>
      <c r="B24" s="150"/>
      <c r="C24" s="150"/>
      <c r="D24" s="150"/>
      <c r="E24" s="150"/>
      <c r="F24" s="150"/>
      <c r="G24" s="150"/>
      <c r="H24" s="150"/>
      <c r="I24" s="32"/>
      <c r="J24" s="166"/>
      <c r="K24" s="150"/>
      <c r="L24" s="150"/>
      <c r="M24" s="150"/>
      <c r="N24" s="150"/>
      <c r="O24" s="150"/>
      <c r="P24" s="150"/>
    </row>
    <row r="25" spans="1:16" s="175" customFormat="1" ht="17.100000000000001" customHeight="1" x14ac:dyDescent="0.25">
      <c r="A25" s="176" t="s">
        <v>30</v>
      </c>
      <c r="B25" s="187" t="s">
        <v>2</v>
      </c>
      <c r="C25" s="206" t="s">
        <v>31</v>
      </c>
      <c r="D25" s="207" t="s">
        <v>32</v>
      </c>
      <c r="E25" s="207" t="s">
        <v>33</v>
      </c>
      <c r="F25" s="214"/>
      <c r="G25" s="214"/>
      <c r="H25" s="214"/>
      <c r="I25" s="215"/>
      <c r="J25" s="166"/>
      <c r="K25" s="150"/>
      <c r="L25" s="150"/>
      <c r="M25" s="150"/>
      <c r="N25" s="150"/>
      <c r="O25" s="150"/>
      <c r="P25" s="150"/>
    </row>
    <row r="26" spans="1:16" ht="17.100000000000001" customHeight="1" x14ac:dyDescent="0.25">
      <c r="A26" s="176"/>
      <c r="B26" s="177" t="s">
        <v>9</v>
      </c>
      <c r="C26" s="178">
        <f>COUNTIFS(PCC!U:U,$B26,PCC!AA:AA,2)</f>
        <v>0</v>
      </c>
      <c r="D26" s="178">
        <f>COUNTIFS(PCC!U:U,$B26,PCC!AA:AA,1)+COUNTIFS(PCC!U:U,$B26,PCC!AA:AA,2)</f>
        <v>0</v>
      </c>
      <c r="E26" s="216">
        <f>IFERROR(C26/D26,0)</f>
        <v>0</v>
      </c>
      <c r="F26" s="178"/>
      <c r="G26" s="178"/>
      <c r="H26" s="178"/>
      <c r="I26" s="179"/>
      <c r="J26" s="166"/>
      <c r="K26" s="150"/>
      <c r="L26" s="150"/>
      <c r="M26" s="150"/>
      <c r="N26" s="150"/>
      <c r="O26" s="150"/>
      <c r="P26" s="150"/>
    </row>
    <row r="27" spans="1:16" ht="17.100000000000001" customHeight="1" x14ac:dyDescent="0.25">
      <c r="A27" s="176"/>
      <c r="B27" s="177" t="s">
        <v>10</v>
      </c>
      <c r="C27" s="178">
        <f>COUNTIFS(PCC!U:U,$B27,PCC!AA:AA,2)</f>
        <v>0</v>
      </c>
      <c r="D27" s="178">
        <f>COUNTIFS(PCC!U:U,$B27,PCC!AA:AA,1)+COUNTIFS(PCC!U:U,$B27,PCC!AA:AA,2)</f>
        <v>0</v>
      </c>
      <c r="E27" s="216">
        <f t="shared" ref="E27:E28" si="17">IFERROR(C27/D27,0)</f>
        <v>0</v>
      </c>
      <c r="F27" s="178"/>
      <c r="G27" s="178"/>
      <c r="H27" s="178"/>
      <c r="I27" s="179"/>
      <c r="J27" s="166"/>
      <c r="K27" s="150"/>
      <c r="L27" s="150"/>
      <c r="M27" s="150"/>
      <c r="N27" s="150"/>
      <c r="O27" s="150"/>
      <c r="P27" s="150"/>
    </row>
    <row r="28" spans="1:16" ht="17.100000000000001" customHeight="1" x14ac:dyDescent="0.25">
      <c r="A28" s="176"/>
      <c r="B28" s="177" t="s">
        <v>11</v>
      </c>
      <c r="C28" s="178">
        <f>COUNTIFS(PCC!U:U,$B28,PCC!AA:AA,2)</f>
        <v>0</v>
      </c>
      <c r="D28" s="178">
        <f>COUNTIFS(PCC!U:U,$B28,PCC!AA:AA,1)+COUNTIFS(PCC!U:U,$B28,PCC!AA:AA,2)</f>
        <v>0</v>
      </c>
      <c r="E28" s="216">
        <f t="shared" si="17"/>
        <v>0</v>
      </c>
      <c r="F28" s="178"/>
      <c r="G28" s="178"/>
      <c r="H28" s="178"/>
      <c r="I28" s="179"/>
      <c r="J28" s="166"/>
      <c r="K28" s="150"/>
      <c r="L28" s="150"/>
      <c r="M28" s="150"/>
      <c r="N28" s="150"/>
      <c r="O28" s="150"/>
      <c r="P28" s="150"/>
    </row>
    <row r="29" spans="1:16" ht="8.1" customHeight="1" x14ac:dyDescent="0.25">
      <c r="A29" s="213"/>
      <c r="B29" s="150"/>
      <c r="C29" s="150"/>
      <c r="D29" s="150"/>
      <c r="E29" s="150"/>
      <c r="F29" s="150"/>
      <c r="G29" s="150"/>
      <c r="H29" s="150"/>
      <c r="I29" s="32"/>
      <c r="J29" s="166"/>
      <c r="K29" s="150"/>
      <c r="L29" s="150"/>
      <c r="M29" s="150"/>
      <c r="N29" s="150"/>
      <c r="O29" s="150"/>
      <c r="P29" s="150"/>
    </row>
    <row r="30" spans="1:16" s="175" customFormat="1" ht="18.75" customHeight="1" x14ac:dyDescent="0.25">
      <c r="A30" s="176" t="s">
        <v>34</v>
      </c>
      <c r="B30" s="187" t="s">
        <v>2</v>
      </c>
      <c r="C30" s="206" t="s">
        <v>23</v>
      </c>
      <c r="D30" s="207" t="s">
        <v>32</v>
      </c>
      <c r="E30" s="207" t="s">
        <v>33</v>
      </c>
      <c r="F30" s="214"/>
      <c r="G30" s="214"/>
      <c r="H30" s="214"/>
      <c r="I30" s="215"/>
      <c r="J30" s="166"/>
      <c r="K30" s="150"/>
      <c r="L30" s="150"/>
      <c r="M30" s="150"/>
      <c r="N30" s="150"/>
      <c r="O30" s="150"/>
      <c r="P30" s="150"/>
    </row>
    <row r="31" spans="1:16" ht="17.100000000000001" customHeight="1" x14ac:dyDescent="0.25">
      <c r="A31" s="176"/>
      <c r="B31" s="177" t="s">
        <v>9</v>
      </c>
      <c r="C31" s="178">
        <f>COUNTIFS(PCC!U:U,$B31,PCC!AA:AA,4)</f>
        <v>0</v>
      </c>
      <c r="D31" s="178">
        <f>COUNTIFS(PCC!U:U,$B31,PCC!AA:AA,3)+COUNTIFS(PCC!U:U,$B31,PCC!AA:AA,4)</f>
        <v>0</v>
      </c>
      <c r="E31" s="216">
        <f t="shared" ref="E31:E33" si="18">IFERROR(C31/D31,0)</f>
        <v>0</v>
      </c>
      <c r="F31" s="178"/>
      <c r="G31" s="178"/>
      <c r="H31" s="178"/>
      <c r="I31" s="179"/>
      <c r="J31" s="166"/>
      <c r="K31" s="150"/>
      <c r="L31" s="150"/>
      <c r="M31" s="150"/>
      <c r="N31" s="150"/>
      <c r="O31" s="150"/>
      <c r="P31" s="150"/>
    </row>
    <row r="32" spans="1:16" ht="17.100000000000001" customHeight="1" x14ac:dyDescent="0.25">
      <c r="A32" s="176"/>
      <c r="B32" s="177" t="s">
        <v>10</v>
      </c>
      <c r="C32" s="178">
        <f>COUNTIFS(PCC!U:U,$B32,PCC!AA:AA,4)</f>
        <v>0</v>
      </c>
      <c r="D32" s="178">
        <f>COUNTIFS(PCC!U:U,$B32,PCC!AA:AA,3)+COUNTIFS(PCC!U:U,$B32,PCC!AA:AA,4)</f>
        <v>0</v>
      </c>
      <c r="E32" s="216">
        <f t="shared" si="18"/>
        <v>0</v>
      </c>
      <c r="F32" s="178"/>
      <c r="G32" s="178"/>
      <c r="H32" s="178"/>
      <c r="I32" s="179"/>
      <c r="J32" s="166"/>
      <c r="K32" s="150"/>
      <c r="L32" s="150"/>
      <c r="M32" s="150"/>
      <c r="N32" s="150"/>
      <c r="O32" s="150"/>
      <c r="P32" s="150"/>
    </row>
    <row r="33" spans="1:17" ht="17.100000000000001" customHeight="1" x14ac:dyDescent="0.25">
      <c r="A33" s="176"/>
      <c r="B33" s="177" t="s">
        <v>11</v>
      </c>
      <c r="C33" s="178">
        <f>COUNTIFS(PCC!U:U,$B33,PCC!AA:AA,4)</f>
        <v>0</v>
      </c>
      <c r="D33" s="178">
        <f>COUNTIFS(PCC!U:U,$B33,PCC!AA:AA,3)+COUNTIFS(PCC!U:U,$B33,PCC!AA:AA,4)</f>
        <v>0</v>
      </c>
      <c r="E33" s="216">
        <f t="shared" si="18"/>
        <v>0</v>
      </c>
      <c r="F33" s="178"/>
      <c r="G33" s="178"/>
      <c r="H33" s="178"/>
      <c r="I33" s="179"/>
      <c r="J33" s="166"/>
      <c r="K33" s="150"/>
      <c r="L33" s="150"/>
      <c r="M33" s="150"/>
      <c r="N33" s="150"/>
      <c r="O33" s="150"/>
      <c r="P33" s="150"/>
    </row>
    <row r="34" spans="1:17" ht="8.1" customHeight="1" x14ac:dyDescent="0.25">
      <c r="A34" s="213"/>
      <c r="B34" s="150"/>
      <c r="C34" s="150"/>
      <c r="D34" s="150"/>
      <c r="E34" s="150"/>
      <c r="F34" s="150"/>
      <c r="G34" s="150"/>
      <c r="H34" s="150"/>
      <c r="I34" s="32"/>
      <c r="J34" s="166"/>
      <c r="K34" s="150"/>
      <c r="L34" s="150"/>
      <c r="M34" s="150"/>
      <c r="N34" s="150"/>
      <c r="O34" s="150"/>
      <c r="P34" s="150"/>
    </row>
    <row r="35" spans="1:17" ht="14.45" customHeight="1" x14ac:dyDescent="0.25">
      <c r="A35" s="176" t="s">
        <v>12</v>
      </c>
      <c r="B35" s="187" t="s">
        <v>2</v>
      </c>
      <c r="C35" s="188" t="s">
        <v>23</v>
      </c>
      <c r="D35" s="156" t="s">
        <v>14</v>
      </c>
      <c r="E35" s="156" t="s">
        <v>35</v>
      </c>
      <c r="F35" s="156" t="s">
        <v>36</v>
      </c>
      <c r="G35" s="156" t="s">
        <v>37</v>
      </c>
      <c r="H35" s="178"/>
      <c r="I35" s="179"/>
      <c r="J35" s="166"/>
      <c r="K35" s="150"/>
      <c r="L35" s="150"/>
      <c r="M35" s="150"/>
      <c r="N35" s="150"/>
      <c r="O35" s="150"/>
      <c r="P35" s="150"/>
    </row>
    <row r="36" spans="1:17" x14ac:dyDescent="0.25">
      <c r="A36" s="176"/>
      <c r="B36" s="177" t="s">
        <v>9</v>
      </c>
      <c r="C36" s="156"/>
      <c r="D36" s="178">
        <f>COUNTIFS(PCC!$U:$U,$B36,PCC!$AB:$AB,D$35)</f>
        <v>0</v>
      </c>
      <c r="E36" s="178">
        <f>COUNTIFS(PCC!$U:$U,$B36,PCC!$AB:$AB,E$35)</f>
        <v>0</v>
      </c>
      <c r="F36" s="178">
        <f>COUNTIFS(PCC!$U:$U,$B36,PCC!$AB:$AB,F$35)</f>
        <v>0</v>
      </c>
      <c r="G36" s="178">
        <f>IFERROR(ROUND(SUM(SUM(D36*5)+SUM(E36*14)+SUM(F36*16))/SUM(D36:F36),0),0)</f>
        <v>0</v>
      </c>
      <c r="H36" s="178"/>
      <c r="I36" s="179"/>
      <c r="J36" s="166"/>
      <c r="K36" s="150"/>
      <c r="L36" s="150"/>
      <c r="M36" s="150"/>
      <c r="N36" s="150"/>
      <c r="O36" s="150"/>
      <c r="P36" s="150"/>
    </row>
    <row r="37" spans="1:17" x14ac:dyDescent="0.25">
      <c r="A37" s="176"/>
      <c r="B37" s="177" t="s">
        <v>10</v>
      </c>
      <c r="C37" s="156"/>
      <c r="D37" s="178">
        <f>COUNTIFS(PCC!$U:$U,$B37,PCC!$AB:$AB,D$35)</f>
        <v>0</v>
      </c>
      <c r="E37" s="178">
        <f>COUNTIFS(PCC!$U:$U,$B37,PCC!$AB:$AB,E$35)</f>
        <v>0</v>
      </c>
      <c r="F37" s="178">
        <f>COUNTIFS(PCC!$U:$U,$B37,PCC!$AB:$AB,F$35)</f>
        <v>0</v>
      </c>
      <c r="G37" s="178">
        <f t="shared" ref="G37:G38" si="19">IFERROR(ROUND(SUM(SUM(D37*5)+SUM(E37*14)+SUM(F37*16))/SUM(D37:F37),0),0)</f>
        <v>0</v>
      </c>
      <c r="H37" s="178"/>
      <c r="I37" s="179"/>
      <c r="J37" s="166"/>
      <c r="K37" s="150"/>
      <c r="L37" s="150"/>
      <c r="M37" s="150"/>
      <c r="N37" s="150"/>
      <c r="O37" s="150"/>
      <c r="P37" s="150"/>
    </row>
    <row r="38" spans="1:17" x14ac:dyDescent="0.25">
      <c r="A38" s="176"/>
      <c r="B38" s="177" t="s">
        <v>11</v>
      </c>
      <c r="C38" s="156"/>
      <c r="D38" s="178">
        <f>COUNTIFS(PCC!$U:$U,$B38,PCC!$AB:$AB,D$35)</f>
        <v>0</v>
      </c>
      <c r="E38" s="178">
        <f>COUNTIFS(PCC!$U:$U,$B38,PCC!$AB:$AB,E$35)</f>
        <v>0</v>
      </c>
      <c r="F38" s="178">
        <f>COUNTIFS(PCC!$U:$U,$B38,PCC!$AB:$AB,F$35)</f>
        <v>0</v>
      </c>
      <c r="G38" s="178">
        <f t="shared" si="19"/>
        <v>0</v>
      </c>
      <c r="H38" s="178"/>
      <c r="I38" s="179"/>
      <c r="J38" s="166"/>
      <c r="K38" s="150"/>
      <c r="L38" s="150"/>
      <c r="M38" s="150"/>
      <c r="N38" s="150"/>
      <c r="O38" s="150"/>
      <c r="P38" s="150"/>
    </row>
    <row r="39" spans="1:17" ht="12" customHeight="1" x14ac:dyDescent="0.25">
      <c r="A39" s="197"/>
      <c r="B39" s="198"/>
      <c r="C39" s="198"/>
      <c r="D39" s="198"/>
      <c r="E39" s="198"/>
      <c r="F39" s="198"/>
      <c r="G39" s="198"/>
      <c r="H39" s="198"/>
      <c r="I39" s="199"/>
      <c r="J39" s="166"/>
      <c r="K39" s="150"/>
      <c r="L39" s="150"/>
      <c r="M39" s="150"/>
      <c r="N39" s="150"/>
      <c r="O39" s="150"/>
      <c r="P39" s="150"/>
    </row>
    <row r="40" spans="1:17" ht="15" customHeight="1" x14ac:dyDescent="0.25">
      <c r="A40" s="176" t="s">
        <v>1</v>
      </c>
      <c r="B40" s="187" t="s">
        <v>2</v>
      </c>
      <c r="C40" s="156" t="s">
        <v>38</v>
      </c>
      <c r="D40" s="156" t="s">
        <v>39</v>
      </c>
      <c r="E40" s="156" t="s">
        <v>40</v>
      </c>
      <c r="F40" s="156" t="s">
        <v>41</v>
      </c>
      <c r="G40" s="156" t="s">
        <v>42</v>
      </c>
      <c r="H40" s="156" t="s">
        <v>43</v>
      </c>
      <c r="I40" s="189" t="s">
        <v>44</v>
      </c>
      <c r="J40" s="166"/>
      <c r="K40" s="150"/>
      <c r="L40" s="150"/>
      <c r="M40" s="150"/>
      <c r="N40" s="150"/>
      <c r="O40" s="150"/>
      <c r="P40" s="150"/>
    </row>
    <row r="41" spans="1:17" ht="15" customHeight="1" x14ac:dyDescent="0.25">
      <c r="A41" s="176"/>
      <c r="B41" s="177" t="s">
        <v>9</v>
      </c>
      <c r="C41" s="178">
        <f>COUNTIFS(PCC!$U:$U,$B41,PCC!$AC:$AC,C$40)</f>
        <v>0</v>
      </c>
      <c r="D41" s="178">
        <f>COUNTIFS(PCC!$U:$U,$B41,PCC!$AC:$AC,D$40)</f>
        <v>0</v>
      </c>
      <c r="E41" s="178">
        <f>COUNTIFS(PCC!$U:$U,$B41,PCC!$AC:$AC,E$40)</f>
        <v>0</v>
      </c>
      <c r="F41" s="178">
        <f>COUNTIFS(PCC!$U:$U,$B41,PCC!$AC:$AC,F$40)</f>
        <v>0</v>
      </c>
      <c r="G41" s="178">
        <f>COUNTIFS(PCC!$U:$U,$B41,PCC!$AC:$AC,G$40)</f>
        <v>0</v>
      </c>
      <c r="H41" s="178">
        <f>COUNTIFS(PCC!$U:$U,$B41,PCC!$AC:$AC,H$40)</f>
        <v>0</v>
      </c>
      <c r="I41" s="179">
        <f>COUNTIFS(PCC!$U:$U,$B41,PCC!$AC:$AC,I$40)</f>
        <v>0</v>
      </c>
      <c r="J41" s="166"/>
      <c r="K41" s="150"/>
      <c r="L41" s="150"/>
      <c r="M41" s="150"/>
      <c r="N41" s="150"/>
      <c r="O41" s="150"/>
      <c r="P41" s="150"/>
    </row>
    <row r="42" spans="1:17" ht="15" customHeight="1" x14ac:dyDescent="0.25">
      <c r="A42" s="176"/>
      <c r="B42" s="177" t="s">
        <v>10</v>
      </c>
      <c r="C42" s="178">
        <f>COUNTIFS(PCC!$U:$U,$B42,PCC!$AC:$AC,C$40)</f>
        <v>0</v>
      </c>
      <c r="D42" s="178">
        <f>COUNTIFS(PCC!$U:$U,$B42,PCC!$AC:$AC,D$40)</f>
        <v>0</v>
      </c>
      <c r="E42" s="178">
        <f>COUNTIFS(PCC!$U:$U,$B42,PCC!$AC:$AC,E$40)</f>
        <v>0</v>
      </c>
      <c r="F42" s="178">
        <f>COUNTIFS(PCC!$U:$U,$B42,PCC!$AC:$AC,F$40)</f>
        <v>0</v>
      </c>
      <c r="G42" s="178">
        <f>COUNTIFS(PCC!$U:$U,$B42,PCC!$AC:$AC,G$40)</f>
        <v>0</v>
      </c>
      <c r="H42" s="178">
        <f>COUNTIFS(PCC!$U:$U,$B42,PCC!$AC:$AC,H$40)</f>
        <v>0</v>
      </c>
      <c r="I42" s="179">
        <f>COUNTIFS(PCC!$U:$U,$B42,PCC!$AC:$AC,I$40)</f>
        <v>0</v>
      </c>
      <c r="J42" s="166"/>
      <c r="K42" s="150"/>
      <c r="L42" s="150"/>
      <c r="M42" s="150"/>
      <c r="N42" s="150"/>
      <c r="O42" s="150"/>
      <c r="P42" s="150"/>
    </row>
    <row r="43" spans="1:17" ht="15" customHeight="1" x14ac:dyDescent="0.25">
      <c r="A43" s="168"/>
      <c r="B43" s="217" t="s">
        <v>11</v>
      </c>
      <c r="C43" s="178">
        <f>COUNTIFS(PCC!$U:$U,$B43,PCC!$AC:$AC,C$40)</f>
        <v>0</v>
      </c>
      <c r="D43" s="178">
        <f>COUNTIFS(PCC!$U:$U,$B43,PCC!$AC:$AC,D$40)</f>
        <v>0</v>
      </c>
      <c r="E43" s="178">
        <f>COUNTIFS(PCC!$U:$U,$B43,PCC!$AC:$AC,E$40)</f>
        <v>0</v>
      </c>
      <c r="F43" s="178">
        <f>COUNTIFS(PCC!$U:$U,$B43,PCC!$AC:$AC,F$40)</f>
        <v>0</v>
      </c>
      <c r="G43" s="178">
        <f>COUNTIFS(PCC!$U:$U,$B43,PCC!$AC:$AC,G$40)</f>
        <v>0</v>
      </c>
      <c r="H43" s="178">
        <f>COUNTIFS(PCC!$U:$U,$B43,PCC!$AC:$AC,H$40)</f>
        <v>0</v>
      </c>
      <c r="I43" s="179">
        <f>COUNTIFS(PCC!$U:$U,$B43,PCC!$AC:$AC,I$40)</f>
        <v>0</v>
      </c>
      <c r="J43" s="166"/>
      <c r="K43" s="150"/>
      <c r="L43" s="150"/>
      <c r="M43" s="150"/>
      <c r="N43" s="150"/>
      <c r="O43" s="150"/>
      <c r="P43" s="150"/>
    </row>
    <row r="44" spans="1:17" x14ac:dyDescent="0.25">
      <c r="A44" s="197"/>
      <c r="B44" s="218"/>
      <c r="C44" s="219"/>
      <c r="D44" s="220"/>
      <c r="E44" s="220"/>
      <c r="F44" s="220"/>
      <c r="G44" s="220"/>
      <c r="H44" s="220"/>
      <c r="I44" s="221"/>
      <c r="J44" s="166"/>
      <c r="K44" s="150"/>
      <c r="L44" s="150"/>
      <c r="M44" s="150"/>
      <c r="N44" s="150"/>
      <c r="O44" s="150"/>
      <c r="P44" s="150"/>
    </row>
    <row r="45" spans="1:17" ht="379.5" customHeight="1" x14ac:dyDescent="0.25">
      <c r="A45" s="222" t="s">
        <v>22</v>
      </c>
      <c r="B45" s="223"/>
      <c r="C45" s="223"/>
      <c r="D45" s="223"/>
      <c r="E45" s="223"/>
      <c r="F45" s="223"/>
      <c r="G45" s="223" t="s">
        <v>45</v>
      </c>
      <c r="H45" s="224"/>
      <c r="I45" s="225"/>
      <c r="J45" s="166"/>
      <c r="K45" s="150"/>
      <c r="L45" s="150"/>
      <c r="M45" s="150"/>
      <c r="N45" s="150"/>
      <c r="O45" s="150"/>
      <c r="P45" s="150"/>
    </row>
    <row r="48" spans="1:17" x14ac:dyDescent="0.25">
      <c r="Q48" s="227"/>
    </row>
    <row r="49" spans="17:17" x14ac:dyDescent="0.25">
      <c r="Q49" s="227"/>
    </row>
    <row r="50" spans="17:17" x14ac:dyDescent="0.25">
      <c r="Q50" s="227"/>
    </row>
  </sheetData>
  <pageMargins left="0.25" right="0.25" top="0.5" bottom="0.5" header="0.3" footer="0.3"/>
  <pageSetup scale="7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680B-B924-4871-9F54-D4B0A6F59E37}">
  <sheetPr codeName="Sheet12"/>
  <dimension ref="A1:AC73"/>
  <sheetViews>
    <sheetView workbookViewId="0">
      <selection activeCell="R8" sqref="R8"/>
    </sheetView>
  </sheetViews>
  <sheetFormatPr defaultRowHeight="15" x14ac:dyDescent="0.25"/>
  <cols>
    <col min="1" max="1" width="9.140625" style="312" customWidth="1"/>
    <col min="2" max="19" width="9.140625" style="312"/>
    <col min="20" max="20" width="13.85546875" style="153" bestFit="1" customWidth="1"/>
    <col min="21" max="21" width="6.85546875" style="153"/>
    <col min="22" max="22" width="27.85546875" style="153" bestFit="1" customWidth="1"/>
    <col min="23" max="25" width="6.85546875" style="153"/>
    <col min="26" max="26" width="16.42578125" style="153" bestFit="1" customWidth="1"/>
    <col min="27" max="29" width="6.85546875" style="153"/>
  </cols>
  <sheetData>
    <row r="1" spans="1:29" x14ac:dyDescent="0.25">
      <c r="A1" s="312" t="s">
        <v>292</v>
      </c>
      <c r="B1" s="312" t="s">
        <v>99</v>
      </c>
      <c r="C1" s="312" t="s">
        <v>293</v>
      </c>
      <c r="D1" s="312" t="s">
        <v>284</v>
      </c>
      <c r="E1" s="312" t="s">
        <v>285</v>
      </c>
      <c r="F1" s="312" t="s">
        <v>286</v>
      </c>
      <c r="G1" s="312" t="s">
        <v>294</v>
      </c>
      <c r="H1" s="312" t="s">
        <v>295</v>
      </c>
      <c r="I1" s="312" t="s">
        <v>296</v>
      </c>
      <c r="J1" s="312" t="s">
        <v>287</v>
      </c>
      <c r="K1" s="312" t="s">
        <v>297</v>
      </c>
      <c r="L1" s="312" t="s">
        <v>288</v>
      </c>
      <c r="M1" s="312" t="s">
        <v>298</v>
      </c>
      <c r="N1" s="312" t="s">
        <v>289</v>
      </c>
      <c r="O1" s="312" t="s">
        <v>299</v>
      </c>
      <c r="P1" s="312" t="s">
        <v>290</v>
      </c>
      <c r="Q1" s="312" t="s">
        <v>300</v>
      </c>
      <c r="R1" s="312" t="s">
        <v>291</v>
      </c>
      <c r="S1" s="312" t="s">
        <v>301</v>
      </c>
      <c r="U1">
        <v>1</v>
      </c>
      <c r="V1" t="s">
        <v>3</v>
      </c>
      <c r="W1" t="s">
        <v>302</v>
      </c>
      <c r="X1" t="s">
        <v>17</v>
      </c>
      <c r="Y1" s="2" t="s">
        <v>303</v>
      </c>
      <c r="Z1" t="s">
        <v>59</v>
      </c>
      <c r="AA1" t="s">
        <v>304</v>
      </c>
      <c r="AB1" t="s">
        <v>304</v>
      </c>
      <c r="AC1" t="s">
        <v>38</v>
      </c>
    </row>
    <row r="2" spans="1:29" x14ac:dyDescent="0.25">
      <c r="D2" s="335"/>
      <c r="T2" s="331">
        <f>+PCC!B2</f>
        <v>0</v>
      </c>
      <c r="U2" s="332" t="str">
        <f>TEXT(PCC!D2,"MMMM")</f>
        <v>January</v>
      </c>
      <c r="V2" s="332" t="str">
        <f>IFERROR(INDEX(ptxdata,MATCH(PCC!$J2,ptxrow,),MATCH(2,ptxcol,)),"Return to provider")</f>
        <v>Return to provider</v>
      </c>
      <c r="W2" s="332" t="str">
        <f>IFERROR(INDEX(ptxdata,MATCH(PCC!$J2,ptxrow,),MATCH(3,ptxcol,)),"Return to provider")</f>
        <v>Return to provider</v>
      </c>
      <c r="X2" s="332" t="str">
        <f>IFERROR(INDEX(stxdata,MATCH(PCC!$N2,stxrow,),MATCH(2,stxcol,)),"Return to provider")</f>
        <v>Return to provider</v>
      </c>
      <c r="Y2" s="332" t="str">
        <f>RIGHT(PCC!N2,1)</f>
        <v/>
      </c>
      <c r="Z2" s="332" t="str">
        <f>IFERROR(INDEX(nsxdata,MATCH(PCC!$R2,nsxrow,),MATCH("Cat",nsxcol,)),"Return to provider")</f>
        <v>Return to provider</v>
      </c>
      <c r="AA2" s="332" t="str">
        <f>IFERROR(INDEX(nsxdata,MATCH(PCC!$R2,nsxrow,),MATCH("a",nsxcol,)),"Return to provider")</f>
        <v>Return to provider</v>
      </c>
      <c r="AB2" s="332" t="str">
        <f>IFERROR(INDEX(nsxdata,MATCH(PCC!$R2,nsxrow,),MATCH("GG",nsxcol,)),"Return to provider")</f>
        <v>Return to provider</v>
      </c>
      <c r="AC2" s="332" t="str">
        <f>IFERROR(INDEX(zdata,MATCH(PCC!$P2,zrow,),MATCH("Group",zcol,)),"NTA")</f>
        <v>NTA</v>
      </c>
    </row>
    <row r="3" spans="1:29" x14ac:dyDescent="0.25">
      <c r="D3" s="335"/>
      <c r="T3" s="331">
        <f>+PCC!B3</f>
        <v>0</v>
      </c>
      <c r="U3" s="332" t="str">
        <f>TEXT(PCC!D3,"MMMM")</f>
        <v>January</v>
      </c>
      <c r="V3" s="332" t="str">
        <f>IFERROR(INDEX(ptxdata,MATCH(PCC!$J3,ptxrow,),MATCH(2,ptxcol,)),"Return to provider")</f>
        <v>Return to provider</v>
      </c>
      <c r="W3" s="332" t="str">
        <f>IFERROR(INDEX(ptxdata,MATCH(PCC!$J3,ptxrow,),MATCH(3,ptxcol,)),"Return to provider")</f>
        <v>Return to provider</v>
      </c>
      <c r="X3" s="332" t="str">
        <f>IFERROR(INDEX(stxdata,MATCH(PCC!$N3,stxrow,),MATCH(2,stxcol,)),"Return to provider")</f>
        <v>Return to provider</v>
      </c>
      <c r="Y3" s="332" t="str">
        <f>RIGHT(PCC!N3,1)</f>
        <v/>
      </c>
      <c r="Z3" s="332" t="str">
        <f>IFERROR(INDEX(nsxdata,MATCH(PCC!$R3,nsxrow,),MATCH("Cat",nsxcol,)),"Return to provider")</f>
        <v>Return to provider</v>
      </c>
      <c r="AA3" s="332" t="str">
        <f>IFERROR(INDEX(nsxdata,MATCH(PCC!$R3,nsxrow,),MATCH("a",nsxcol,)),"Return to provider")</f>
        <v>Return to provider</v>
      </c>
      <c r="AB3" s="332" t="str">
        <f>IFERROR(INDEX(nsxdata,MATCH(PCC!$R3,nsxrow,),MATCH("GG",nsxcol,)),"Return to provider")</f>
        <v>Return to provider</v>
      </c>
      <c r="AC3" s="332" t="str">
        <f>IFERROR(INDEX(zdata,MATCH(PCC!$P3,zrow,),MATCH("Group",zcol,)),"NTA")</f>
        <v>NTA</v>
      </c>
    </row>
    <row r="4" spans="1:29" x14ac:dyDescent="0.25">
      <c r="D4" s="335"/>
      <c r="T4" s="331">
        <f>+PCC!B4</f>
        <v>0</v>
      </c>
      <c r="U4" s="332" t="str">
        <f>TEXT(PCC!D4,"MMMM")</f>
        <v>January</v>
      </c>
      <c r="V4" s="332" t="str">
        <f>IFERROR(INDEX(ptxdata,MATCH(PCC!$J4,ptxrow,),MATCH(2,ptxcol,)),"Return to provider")</f>
        <v>Return to provider</v>
      </c>
      <c r="W4" s="332" t="str">
        <f>IFERROR(INDEX(ptxdata,MATCH(PCC!$J4,ptxrow,),MATCH(3,ptxcol,)),"Return to provider")</f>
        <v>Return to provider</v>
      </c>
      <c r="X4" s="332" t="str">
        <f>IFERROR(INDEX(stxdata,MATCH(PCC!$N4,stxrow,),MATCH(2,stxcol,)),"Return to provider")</f>
        <v>Return to provider</v>
      </c>
      <c r="Y4" s="332" t="str">
        <f>RIGHT(PCC!N4,1)</f>
        <v/>
      </c>
      <c r="Z4" s="332" t="str">
        <f>IFERROR(INDEX(nsxdata,MATCH(PCC!$R4,nsxrow,),MATCH("Cat",nsxcol,)),"Return to provider")</f>
        <v>Return to provider</v>
      </c>
      <c r="AA4" s="332" t="str">
        <f>IFERROR(INDEX(nsxdata,MATCH(PCC!$R4,nsxrow,),MATCH("a",nsxcol,)),"Return to provider")</f>
        <v>Return to provider</v>
      </c>
      <c r="AB4" s="332" t="str">
        <f>IFERROR(INDEX(nsxdata,MATCH(PCC!$R4,nsxrow,),MATCH("GG",nsxcol,)),"Return to provider")</f>
        <v>Return to provider</v>
      </c>
      <c r="AC4" s="332" t="str">
        <f>IFERROR(INDEX(zdata,MATCH(PCC!$P4,zrow,),MATCH("Group",zcol,)),"NTA")</f>
        <v>NTA</v>
      </c>
    </row>
    <row r="5" spans="1:29" x14ac:dyDescent="0.25">
      <c r="D5" s="335"/>
      <c r="T5" s="331">
        <f>+PCC!B5</f>
        <v>0</v>
      </c>
      <c r="U5" s="332" t="str">
        <f>TEXT(PCC!D5,"MMMM")</f>
        <v>January</v>
      </c>
      <c r="V5" s="332" t="str">
        <f>IFERROR(INDEX(ptxdata,MATCH(PCC!$J5,ptxrow,),MATCH(2,ptxcol,)),"Return to provider")</f>
        <v>Return to provider</v>
      </c>
      <c r="W5" s="332" t="str">
        <f>IFERROR(INDEX(ptxdata,MATCH(PCC!$J5,ptxrow,),MATCH(3,ptxcol,)),"Return to provider")</f>
        <v>Return to provider</v>
      </c>
      <c r="X5" s="332" t="str">
        <f>IFERROR(INDEX(stxdata,MATCH(PCC!$N5,stxrow,),MATCH(2,stxcol,)),"Return to provider")</f>
        <v>Return to provider</v>
      </c>
      <c r="Y5" s="332" t="str">
        <f>RIGHT(PCC!N5,1)</f>
        <v/>
      </c>
      <c r="Z5" s="332" t="str">
        <f>IFERROR(INDEX(nsxdata,MATCH(PCC!$R5,nsxrow,),MATCH("Cat",nsxcol,)),"Return to provider")</f>
        <v>Return to provider</v>
      </c>
      <c r="AA5" s="332" t="str">
        <f>IFERROR(INDEX(nsxdata,MATCH(PCC!$R5,nsxrow,),MATCH("a",nsxcol,)),"Return to provider")</f>
        <v>Return to provider</v>
      </c>
      <c r="AB5" s="332" t="str">
        <f>IFERROR(INDEX(nsxdata,MATCH(PCC!$R5,nsxrow,),MATCH("GG",nsxcol,)),"Return to provider")</f>
        <v>Return to provider</v>
      </c>
      <c r="AC5" s="332" t="str">
        <f>IFERROR(INDEX(zdata,MATCH(PCC!$P5,zrow,),MATCH("Group",zcol,)),"NTA")</f>
        <v>NTA</v>
      </c>
    </row>
    <row r="6" spans="1:29" x14ac:dyDescent="0.25">
      <c r="D6" s="335"/>
      <c r="T6" s="331">
        <f>+PCC!B6</f>
        <v>0</v>
      </c>
      <c r="U6" s="332" t="str">
        <f>TEXT(PCC!D6,"MMMM")</f>
        <v>January</v>
      </c>
      <c r="V6" s="332" t="str">
        <f>IFERROR(INDEX(ptxdata,MATCH(PCC!$J6,ptxrow,),MATCH(2,ptxcol,)),"Return to provider")</f>
        <v>Return to provider</v>
      </c>
      <c r="W6" s="332" t="str">
        <f>IFERROR(INDEX(ptxdata,MATCH(PCC!$J6,ptxrow,),MATCH(3,ptxcol,)),"Return to provider")</f>
        <v>Return to provider</v>
      </c>
      <c r="X6" s="332" t="str">
        <f>IFERROR(INDEX(stxdata,MATCH(PCC!$N6,stxrow,),MATCH(2,stxcol,)),"Return to provider")</f>
        <v>Return to provider</v>
      </c>
      <c r="Y6" s="332" t="str">
        <f>RIGHT(PCC!N6,1)</f>
        <v/>
      </c>
      <c r="Z6" s="332" t="str">
        <f>IFERROR(INDEX(nsxdata,MATCH(PCC!$R6,nsxrow,),MATCH("Cat",nsxcol,)),"Return to provider")</f>
        <v>Return to provider</v>
      </c>
      <c r="AA6" s="332" t="str">
        <f>IFERROR(INDEX(nsxdata,MATCH(PCC!$R6,nsxrow,),MATCH("a",nsxcol,)),"Return to provider")</f>
        <v>Return to provider</v>
      </c>
      <c r="AB6" s="332" t="str">
        <f>IFERROR(INDEX(nsxdata,MATCH(PCC!$R6,nsxrow,),MATCH("GG",nsxcol,)),"Return to provider")</f>
        <v>Return to provider</v>
      </c>
      <c r="AC6" s="332" t="str">
        <f>IFERROR(INDEX(zdata,MATCH(PCC!$P6,zrow,),MATCH("Group",zcol,)),"NTA")</f>
        <v>NTA</v>
      </c>
    </row>
    <row r="7" spans="1:29" x14ac:dyDescent="0.25">
      <c r="D7" s="335"/>
      <c r="T7" s="331">
        <f>+PCC!B7</f>
        <v>0</v>
      </c>
      <c r="U7" s="332" t="str">
        <f>TEXT(PCC!D7,"MMMM")</f>
        <v>January</v>
      </c>
      <c r="V7" s="332" t="str">
        <f>IFERROR(INDEX(ptxdata,MATCH(PCC!$J7,ptxrow,),MATCH(2,ptxcol,)),"Return to provider")</f>
        <v>Return to provider</v>
      </c>
      <c r="W7" s="332" t="str">
        <f>IFERROR(INDEX(ptxdata,MATCH(PCC!$J7,ptxrow,),MATCH(3,ptxcol,)),"Return to provider")</f>
        <v>Return to provider</v>
      </c>
      <c r="X7" s="332" t="str">
        <f>IFERROR(INDEX(stxdata,MATCH(PCC!$N7,stxrow,),MATCH(2,stxcol,)),"Return to provider")</f>
        <v>Return to provider</v>
      </c>
      <c r="Y7" s="332" t="str">
        <f>RIGHT(PCC!N7,1)</f>
        <v/>
      </c>
      <c r="Z7" s="332" t="str">
        <f>IFERROR(INDEX(nsxdata,MATCH(PCC!$R7,nsxrow,),MATCH("Cat",nsxcol,)),"Return to provider")</f>
        <v>Return to provider</v>
      </c>
      <c r="AA7" s="332" t="str">
        <f>IFERROR(INDEX(nsxdata,MATCH(PCC!$R7,nsxrow,),MATCH("a",nsxcol,)),"Return to provider")</f>
        <v>Return to provider</v>
      </c>
      <c r="AB7" s="332" t="str">
        <f>IFERROR(INDEX(nsxdata,MATCH(PCC!$R7,nsxrow,),MATCH("GG",nsxcol,)),"Return to provider")</f>
        <v>Return to provider</v>
      </c>
      <c r="AC7" s="332" t="str">
        <f>IFERROR(INDEX(zdata,MATCH(PCC!$P7,zrow,),MATCH("Group",zcol,)),"NTA")</f>
        <v>NTA</v>
      </c>
    </row>
    <row r="8" spans="1:29" x14ac:dyDescent="0.25">
      <c r="D8" s="335"/>
      <c r="T8" s="331">
        <f>+PCC!B8</f>
        <v>0</v>
      </c>
      <c r="U8" s="332" t="str">
        <f>TEXT(PCC!D8,"MMMM")</f>
        <v>January</v>
      </c>
      <c r="V8" s="332" t="str">
        <f>IFERROR(INDEX(ptxdata,MATCH(PCC!$J8,ptxrow,),MATCH(2,ptxcol,)),"Return to provider")</f>
        <v>Return to provider</v>
      </c>
      <c r="W8" s="332" t="str">
        <f>IFERROR(INDEX(ptxdata,MATCH(PCC!$J8,ptxrow,),MATCH(3,ptxcol,)),"Return to provider")</f>
        <v>Return to provider</v>
      </c>
      <c r="X8" s="332" t="str">
        <f>IFERROR(INDEX(stxdata,MATCH(PCC!$N8,stxrow,),MATCH(2,stxcol,)),"Return to provider")</f>
        <v>Return to provider</v>
      </c>
      <c r="Y8" s="332" t="str">
        <f>RIGHT(PCC!N8,1)</f>
        <v/>
      </c>
      <c r="Z8" s="332" t="str">
        <f>IFERROR(INDEX(nsxdata,MATCH(PCC!$R8,nsxrow,),MATCH("Cat",nsxcol,)),"Return to provider")</f>
        <v>Return to provider</v>
      </c>
      <c r="AA8" s="332" t="str">
        <f>IFERROR(INDEX(nsxdata,MATCH(PCC!$R8,nsxrow,),MATCH("a",nsxcol,)),"Return to provider")</f>
        <v>Return to provider</v>
      </c>
      <c r="AB8" s="332" t="str">
        <f>IFERROR(INDEX(nsxdata,MATCH(PCC!$R8,nsxrow,),MATCH("GG",nsxcol,)),"Return to provider")</f>
        <v>Return to provider</v>
      </c>
      <c r="AC8" s="332" t="str">
        <f>IFERROR(INDEX(zdata,MATCH(PCC!$P8,zrow,),MATCH("Group",zcol,)),"NTA")</f>
        <v>NTA</v>
      </c>
    </row>
    <row r="9" spans="1:29" x14ac:dyDescent="0.25">
      <c r="D9" s="335"/>
      <c r="T9" s="331">
        <f>+PCC!B9</f>
        <v>0</v>
      </c>
      <c r="U9" s="332" t="str">
        <f>TEXT(PCC!D9,"MMMM")</f>
        <v>January</v>
      </c>
      <c r="V9" s="332" t="str">
        <f>IFERROR(INDEX(ptxdata,MATCH(PCC!$J9,ptxrow,),MATCH(2,ptxcol,)),"Return to provider")</f>
        <v>Return to provider</v>
      </c>
      <c r="W9" s="332" t="str">
        <f>IFERROR(INDEX(ptxdata,MATCH(PCC!$J9,ptxrow,),MATCH(3,ptxcol,)),"Return to provider")</f>
        <v>Return to provider</v>
      </c>
      <c r="X9" s="332" t="str">
        <f>IFERROR(INDEX(stxdata,MATCH(PCC!$N9,stxrow,),MATCH(2,stxcol,)),"Return to provider")</f>
        <v>Return to provider</v>
      </c>
      <c r="Y9" s="332" t="str">
        <f>RIGHT(PCC!N9,1)</f>
        <v/>
      </c>
      <c r="Z9" s="332" t="str">
        <f>IFERROR(INDEX(nsxdata,MATCH(PCC!$R9,nsxrow,),MATCH("Cat",nsxcol,)),"Return to provider")</f>
        <v>Return to provider</v>
      </c>
      <c r="AA9" s="332" t="str">
        <f>IFERROR(INDEX(nsxdata,MATCH(PCC!$R9,nsxrow,),MATCH("a",nsxcol,)),"Return to provider")</f>
        <v>Return to provider</v>
      </c>
      <c r="AB9" s="332" t="str">
        <f>IFERROR(INDEX(nsxdata,MATCH(PCC!$R9,nsxrow,),MATCH("GG",nsxcol,)),"Return to provider")</f>
        <v>Return to provider</v>
      </c>
      <c r="AC9" s="332" t="str">
        <f>IFERROR(INDEX(zdata,MATCH(PCC!$P9,zrow,),MATCH("Group",zcol,)),"NTA")</f>
        <v>NTA</v>
      </c>
    </row>
    <row r="10" spans="1:29" x14ac:dyDescent="0.25">
      <c r="D10" s="335"/>
      <c r="T10" s="331">
        <f>+PCC!B10</f>
        <v>0</v>
      </c>
      <c r="U10" s="332" t="str">
        <f>TEXT(PCC!D10,"MMMM")</f>
        <v>January</v>
      </c>
      <c r="V10" s="332" t="str">
        <f>IFERROR(INDEX(ptxdata,MATCH(PCC!$J10,ptxrow,),MATCH(2,ptxcol,)),"Return to provider")</f>
        <v>Return to provider</v>
      </c>
      <c r="W10" s="332" t="str">
        <f>IFERROR(INDEX(ptxdata,MATCH(PCC!$J10,ptxrow,),MATCH(3,ptxcol,)),"Return to provider")</f>
        <v>Return to provider</v>
      </c>
      <c r="X10" s="332" t="str">
        <f>IFERROR(INDEX(stxdata,MATCH(PCC!$N10,stxrow,),MATCH(2,stxcol,)),"Return to provider")</f>
        <v>Return to provider</v>
      </c>
      <c r="Y10" s="332" t="str">
        <f>RIGHT(PCC!N10,1)</f>
        <v/>
      </c>
      <c r="Z10" s="332" t="str">
        <f>IFERROR(INDEX(nsxdata,MATCH(PCC!$R10,nsxrow,),MATCH("Cat",nsxcol,)),"Return to provider")</f>
        <v>Return to provider</v>
      </c>
      <c r="AA10" s="332" t="str">
        <f>IFERROR(INDEX(nsxdata,MATCH(PCC!$R10,nsxrow,),MATCH("a",nsxcol,)),"Return to provider")</f>
        <v>Return to provider</v>
      </c>
      <c r="AB10" s="332" t="str">
        <f>IFERROR(INDEX(nsxdata,MATCH(PCC!$R10,nsxrow,),MATCH("GG",nsxcol,)),"Return to provider")</f>
        <v>Return to provider</v>
      </c>
      <c r="AC10" s="332" t="str">
        <f>IFERROR(INDEX(zdata,MATCH(PCC!$P10,zrow,),MATCH("Group",zcol,)),"NTA")</f>
        <v>NTA</v>
      </c>
    </row>
    <row r="11" spans="1:29" x14ac:dyDescent="0.25">
      <c r="D11" s="335"/>
      <c r="T11" s="331">
        <f>+PCC!B11</f>
        <v>0</v>
      </c>
      <c r="U11" s="332" t="str">
        <f>TEXT(PCC!D11,"MMMM")</f>
        <v>January</v>
      </c>
      <c r="V11" s="332" t="str">
        <f>IFERROR(INDEX(ptxdata,MATCH(PCC!$J11,ptxrow,),MATCH(2,ptxcol,)),"Return to provider")</f>
        <v>Return to provider</v>
      </c>
      <c r="W11" s="332" t="str">
        <f>IFERROR(INDEX(ptxdata,MATCH(PCC!$J11,ptxrow,),MATCH(3,ptxcol,)),"Return to provider")</f>
        <v>Return to provider</v>
      </c>
      <c r="X11" s="332" t="str">
        <f>IFERROR(INDEX(stxdata,MATCH(PCC!$N11,stxrow,),MATCH(2,stxcol,)),"Return to provider")</f>
        <v>Return to provider</v>
      </c>
      <c r="Y11" s="332" t="str">
        <f>RIGHT(PCC!N11,1)</f>
        <v/>
      </c>
      <c r="Z11" s="332" t="str">
        <f>IFERROR(INDEX(nsxdata,MATCH(PCC!$R11,nsxrow,),MATCH("Cat",nsxcol,)),"Return to provider")</f>
        <v>Return to provider</v>
      </c>
      <c r="AA11" s="332" t="str">
        <f>IFERROR(INDEX(nsxdata,MATCH(PCC!$R11,nsxrow,),MATCH("a",nsxcol,)),"Return to provider")</f>
        <v>Return to provider</v>
      </c>
      <c r="AB11" s="332" t="str">
        <f>IFERROR(INDEX(nsxdata,MATCH(PCC!$R11,nsxrow,),MATCH("GG",nsxcol,)),"Return to provider")</f>
        <v>Return to provider</v>
      </c>
      <c r="AC11" s="332" t="str">
        <f>IFERROR(INDEX(zdata,MATCH(PCC!$P11,zrow,),MATCH("Group",zcol,)),"NTA")</f>
        <v>NTA</v>
      </c>
    </row>
    <row r="12" spans="1:29" x14ac:dyDescent="0.25">
      <c r="D12" s="335"/>
      <c r="T12" s="331">
        <f>+PCC!B12</f>
        <v>0</v>
      </c>
      <c r="U12" s="332" t="str">
        <f>TEXT(PCC!D12,"MMMM")</f>
        <v>January</v>
      </c>
      <c r="V12" s="332" t="str">
        <f>IFERROR(INDEX(ptxdata,MATCH(PCC!$J12,ptxrow,),MATCH(2,ptxcol,)),"Return to provider")</f>
        <v>Return to provider</v>
      </c>
      <c r="W12" s="332" t="str">
        <f>IFERROR(INDEX(ptxdata,MATCH(PCC!$J12,ptxrow,),MATCH(3,ptxcol,)),"Return to provider")</f>
        <v>Return to provider</v>
      </c>
      <c r="X12" s="332" t="str">
        <f>IFERROR(INDEX(stxdata,MATCH(PCC!$N12,stxrow,),MATCH(2,stxcol,)),"Return to provider")</f>
        <v>Return to provider</v>
      </c>
      <c r="Y12" s="332" t="str">
        <f>RIGHT(PCC!N12,1)</f>
        <v/>
      </c>
      <c r="Z12" s="332" t="str">
        <f>IFERROR(INDEX(nsxdata,MATCH(PCC!$R12,nsxrow,),MATCH("Cat",nsxcol,)),"Return to provider")</f>
        <v>Return to provider</v>
      </c>
      <c r="AA12" s="332" t="str">
        <f>IFERROR(INDEX(nsxdata,MATCH(PCC!$R12,nsxrow,),MATCH("a",nsxcol,)),"Return to provider")</f>
        <v>Return to provider</v>
      </c>
      <c r="AB12" s="332" t="str">
        <f>IFERROR(INDEX(nsxdata,MATCH(PCC!$R12,nsxrow,),MATCH("GG",nsxcol,)),"Return to provider")</f>
        <v>Return to provider</v>
      </c>
      <c r="AC12" s="332" t="str">
        <f>IFERROR(INDEX(zdata,MATCH(PCC!$P12,zrow,),MATCH("Group",zcol,)),"NTA")</f>
        <v>NTA</v>
      </c>
    </row>
    <row r="13" spans="1:29" x14ac:dyDescent="0.25">
      <c r="D13" s="335"/>
      <c r="T13" s="331">
        <f>+PCC!B13</f>
        <v>0</v>
      </c>
      <c r="U13" s="332" t="str">
        <f>TEXT(PCC!D13,"MMMM")</f>
        <v>January</v>
      </c>
      <c r="V13" s="332" t="str">
        <f>IFERROR(INDEX(ptxdata,MATCH(PCC!$J13,ptxrow,),MATCH(2,ptxcol,)),"Return to provider")</f>
        <v>Return to provider</v>
      </c>
      <c r="W13" s="332" t="str">
        <f>IFERROR(INDEX(ptxdata,MATCH(PCC!$J13,ptxrow,),MATCH(3,ptxcol,)),"Return to provider")</f>
        <v>Return to provider</v>
      </c>
      <c r="X13" s="332" t="str">
        <f>IFERROR(INDEX(stxdata,MATCH(PCC!$N13,stxrow,),MATCH(2,stxcol,)),"Return to provider")</f>
        <v>Return to provider</v>
      </c>
      <c r="Y13" s="332" t="str">
        <f>RIGHT(PCC!N13,1)</f>
        <v/>
      </c>
      <c r="Z13" s="332" t="str">
        <f>IFERROR(INDEX(nsxdata,MATCH(PCC!$R13,nsxrow,),MATCH("Cat",nsxcol,)),"Return to provider")</f>
        <v>Return to provider</v>
      </c>
      <c r="AA13" s="332" t="str">
        <f>IFERROR(INDEX(nsxdata,MATCH(PCC!$R13,nsxrow,),MATCH("a",nsxcol,)),"Return to provider")</f>
        <v>Return to provider</v>
      </c>
      <c r="AB13" s="332" t="str">
        <f>IFERROR(INDEX(nsxdata,MATCH(PCC!$R13,nsxrow,),MATCH("GG",nsxcol,)),"Return to provider")</f>
        <v>Return to provider</v>
      </c>
      <c r="AC13" s="332" t="str">
        <f>IFERROR(INDEX(zdata,MATCH(PCC!$P13,zrow,),MATCH("Group",zcol,)),"NTA")</f>
        <v>NTA</v>
      </c>
    </row>
    <row r="14" spans="1:29" x14ac:dyDescent="0.25">
      <c r="D14" s="335"/>
      <c r="T14" s="331">
        <f>+PCC!B14</f>
        <v>0</v>
      </c>
      <c r="U14" s="332" t="str">
        <f>TEXT(PCC!D14,"MMMM")</f>
        <v>January</v>
      </c>
      <c r="V14" s="332" t="str">
        <f>IFERROR(INDEX(ptxdata,MATCH(PCC!$J14,ptxrow,),MATCH(2,ptxcol,)),"Return to provider")</f>
        <v>Return to provider</v>
      </c>
      <c r="W14" s="332" t="str">
        <f>IFERROR(INDEX(ptxdata,MATCH(PCC!$J14,ptxrow,),MATCH(3,ptxcol,)),"Return to provider")</f>
        <v>Return to provider</v>
      </c>
      <c r="X14" s="332" t="str">
        <f>IFERROR(INDEX(stxdata,MATCH(PCC!$N14,stxrow,),MATCH(2,stxcol,)),"Return to provider")</f>
        <v>Return to provider</v>
      </c>
      <c r="Y14" s="332" t="str">
        <f>RIGHT(PCC!N14,1)</f>
        <v/>
      </c>
      <c r="Z14" s="332" t="str">
        <f>IFERROR(INDEX(nsxdata,MATCH(PCC!$R14,nsxrow,),MATCH("Cat",nsxcol,)),"Return to provider")</f>
        <v>Return to provider</v>
      </c>
      <c r="AA14" s="332" t="str">
        <f>IFERROR(INDEX(nsxdata,MATCH(PCC!$R14,nsxrow,),MATCH("a",nsxcol,)),"Return to provider")</f>
        <v>Return to provider</v>
      </c>
      <c r="AB14" s="332" t="str">
        <f>IFERROR(INDEX(nsxdata,MATCH(PCC!$R14,nsxrow,),MATCH("GG",nsxcol,)),"Return to provider")</f>
        <v>Return to provider</v>
      </c>
      <c r="AC14" s="332" t="str">
        <f>IFERROR(INDEX(zdata,MATCH(PCC!$P14,zrow,),MATCH("Group",zcol,)),"NTA")</f>
        <v>NTA</v>
      </c>
    </row>
    <row r="15" spans="1:29" x14ac:dyDescent="0.25">
      <c r="D15" s="335"/>
      <c r="T15" s="331">
        <f>+PCC!B15</f>
        <v>0</v>
      </c>
      <c r="U15" s="332" t="str">
        <f>TEXT(PCC!D15,"MMMM")</f>
        <v>January</v>
      </c>
      <c r="V15" s="332" t="str">
        <f>IFERROR(INDEX(ptxdata,MATCH(PCC!$J15,ptxrow,),MATCH(2,ptxcol,)),"Return to provider")</f>
        <v>Return to provider</v>
      </c>
      <c r="W15" s="332" t="str">
        <f>IFERROR(INDEX(ptxdata,MATCH(PCC!$J15,ptxrow,),MATCH(3,ptxcol,)),"Return to provider")</f>
        <v>Return to provider</v>
      </c>
      <c r="X15" s="332" t="str">
        <f>IFERROR(INDEX(stxdata,MATCH(PCC!$N15,stxrow,),MATCH(2,stxcol,)),"Return to provider")</f>
        <v>Return to provider</v>
      </c>
      <c r="Y15" s="332" t="str">
        <f>RIGHT(PCC!N15,1)</f>
        <v/>
      </c>
      <c r="Z15" s="332" t="str">
        <f>IFERROR(INDEX(nsxdata,MATCH(PCC!$R15,nsxrow,),MATCH("Cat",nsxcol,)),"Return to provider")</f>
        <v>Return to provider</v>
      </c>
      <c r="AA15" s="332" t="str">
        <f>IFERROR(INDEX(nsxdata,MATCH(PCC!$R15,nsxrow,),MATCH("a",nsxcol,)),"Return to provider")</f>
        <v>Return to provider</v>
      </c>
      <c r="AB15" s="332" t="str">
        <f>IFERROR(INDEX(nsxdata,MATCH(PCC!$R15,nsxrow,),MATCH("GG",nsxcol,)),"Return to provider")</f>
        <v>Return to provider</v>
      </c>
      <c r="AC15" s="332" t="str">
        <f>IFERROR(INDEX(zdata,MATCH(PCC!$P15,zrow,),MATCH("Group",zcol,)),"NTA")</f>
        <v>NTA</v>
      </c>
    </row>
    <row r="16" spans="1:29" x14ac:dyDescent="0.25">
      <c r="D16" s="335"/>
      <c r="T16" s="331">
        <f>+PCC!B16</f>
        <v>0</v>
      </c>
      <c r="U16" s="332" t="str">
        <f>TEXT(PCC!D16,"MMMM")</f>
        <v>January</v>
      </c>
      <c r="V16" s="332" t="str">
        <f>IFERROR(INDEX(ptxdata,MATCH(PCC!$J16,ptxrow,),MATCH(2,ptxcol,)),"Return to provider")</f>
        <v>Return to provider</v>
      </c>
      <c r="W16" s="332" t="str">
        <f>IFERROR(INDEX(ptxdata,MATCH(PCC!$J16,ptxrow,),MATCH(3,ptxcol,)),"Return to provider")</f>
        <v>Return to provider</v>
      </c>
      <c r="X16" s="332" t="str">
        <f>IFERROR(INDEX(stxdata,MATCH(PCC!$N16,stxrow,),MATCH(2,stxcol,)),"Return to provider")</f>
        <v>Return to provider</v>
      </c>
      <c r="Y16" s="332" t="str">
        <f>RIGHT(PCC!N16,1)</f>
        <v/>
      </c>
      <c r="Z16" s="332" t="str">
        <f>IFERROR(INDEX(nsxdata,MATCH(PCC!$R16,nsxrow,),MATCH("Cat",nsxcol,)),"Return to provider")</f>
        <v>Return to provider</v>
      </c>
      <c r="AA16" s="332" t="str">
        <f>IFERROR(INDEX(nsxdata,MATCH(PCC!$R16,nsxrow,),MATCH("a",nsxcol,)),"Return to provider")</f>
        <v>Return to provider</v>
      </c>
      <c r="AB16" s="332" t="str">
        <f>IFERROR(INDEX(nsxdata,MATCH(PCC!$R16,nsxrow,),MATCH("GG",nsxcol,)),"Return to provider")</f>
        <v>Return to provider</v>
      </c>
      <c r="AC16" s="332" t="str">
        <f>IFERROR(INDEX(zdata,MATCH(PCC!$P16,zrow,),MATCH("Group",zcol,)),"NTA")</f>
        <v>NTA</v>
      </c>
    </row>
    <row r="17" spans="4:29" x14ac:dyDescent="0.25">
      <c r="D17" s="335"/>
      <c r="T17" s="331">
        <f>+PCC!B17</f>
        <v>0</v>
      </c>
      <c r="U17" s="332" t="str">
        <f>TEXT(PCC!D17,"MMMM")</f>
        <v>January</v>
      </c>
      <c r="V17" s="332" t="str">
        <f>IFERROR(INDEX(ptxdata,MATCH(PCC!$J17,ptxrow,),MATCH(2,ptxcol,)),"Return to provider")</f>
        <v>Return to provider</v>
      </c>
      <c r="W17" s="332" t="str">
        <f>IFERROR(INDEX(ptxdata,MATCH(PCC!$J17,ptxrow,),MATCH(3,ptxcol,)),"Return to provider")</f>
        <v>Return to provider</v>
      </c>
      <c r="X17" s="332" t="str">
        <f>IFERROR(INDEX(stxdata,MATCH(PCC!$N17,stxrow,),MATCH(2,stxcol,)),"Return to provider")</f>
        <v>Return to provider</v>
      </c>
      <c r="Y17" s="332" t="str">
        <f>RIGHT(PCC!N17,1)</f>
        <v/>
      </c>
      <c r="Z17" s="332" t="str">
        <f>IFERROR(INDEX(nsxdata,MATCH(PCC!$R17,nsxrow,),MATCH("Cat",nsxcol,)),"Return to provider")</f>
        <v>Return to provider</v>
      </c>
      <c r="AA17" s="332" t="str">
        <f>IFERROR(INDEX(nsxdata,MATCH(PCC!$R17,nsxrow,),MATCH("a",nsxcol,)),"Return to provider")</f>
        <v>Return to provider</v>
      </c>
      <c r="AB17" s="332" t="str">
        <f>IFERROR(INDEX(nsxdata,MATCH(PCC!$R17,nsxrow,),MATCH("GG",nsxcol,)),"Return to provider")</f>
        <v>Return to provider</v>
      </c>
      <c r="AC17" s="332" t="str">
        <f>IFERROR(INDEX(zdata,MATCH(PCC!$P17,zrow,),MATCH("Group",zcol,)),"NTA")</f>
        <v>NTA</v>
      </c>
    </row>
    <row r="18" spans="4:29" x14ac:dyDescent="0.25">
      <c r="D18" s="335"/>
      <c r="T18" s="331">
        <f>+PCC!B18</f>
        <v>0</v>
      </c>
      <c r="U18" s="332" t="str">
        <f>TEXT(PCC!D18,"MMMM")</f>
        <v>January</v>
      </c>
      <c r="V18" s="332" t="str">
        <f>IFERROR(INDEX(ptxdata,MATCH(PCC!$J18,ptxrow,),MATCH(2,ptxcol,)),"Return to provider")</f>
        <v>Return to provider</v>
      </c>
      <c r="W18" s="332" t="str">
        <f>IFERROR(INDEX(ptxdata,MATCH(PCC!$J18,ptxrow,),MATCH(3,ptxcol,)),"Return to provider")</f>
        <v>Return to provider</v>
      </c>
      <c r="X18" s="332" t="str">
        <f>IFERROR(INDEX(stxdata,MATCH(PCC!$N18,stxrow,),MATCH(2,stxcol,)),"Return to provider")</f>
        <v>Return to provider</v>
      </c>
      <c r="Y18" s="332" t="str">
        <f>RIGHT(PCC!N18,1)</f>
        <v/>
      </c>
      <c r="Z18" s="332" t="str">
        <f>IFERROR(INDEX(nsxdata,MATCH(PCC!$R18,nsxrow,),MATCH("Cat",nsxcol,)),"Return to provider")</f>
        <v>Return to provider</v>
      </c>
      <c r="AA18" s="332" t="str">
        <f>IFERROR(INDEX(nsxdata,MATCH(PCC!$R18,nsxrow,),MATCH("a",nsxcol,)),"Return to provider")</f>
        <v>Return to provider</v>
      </c>
      <c r="AB18" s="332" t="str">
        <f>IFERROR(INDEX(nsxdata,MATCH(PCC!$R18,nsxrow,),MATCH("GG",nsxcol,)),"Return to provider")</f>
        <v>Return to provider</v>
      </c>
      <c r="AC18" s="332" t="str">
        <f>IFERROR(INDEX(zdata,MATCH(PCC!$P18,zrow,),MATCH("Group",zcol,)),"NTA")</f>
        <v>NTA</v>
      </c>
    </row>
    <row r="19" spans="4:29" x14ac:dyDescent="0.25">
      <c r="D19" s="335"/>
      <c r="T19" s="331">
        <f>+PCC!B19</f>
        <v>0</v>
      </c>
      <c r="U19" s="332" t="str">
        <f>TEXT(PCC!D19,"MMMM")</f>
        <v>January</v>
      </c>
      <c r="V19" s="332" t="str">
        <f>IFERROR(INDEX(ptxdata,MATCH(PCC!$J19,ptxrow,),MATCH(2,ptxcol,)),"Return to provider")</f>
        <v>Return to provider</v>
      </c>
      <c r="W19" s="332" t="str">
        <f>IFERROR(INDEX(ptxdata,MATCH(PCC!$J19,ptxrow,),MATCH(3,ptxcol,)),"Return to provider")</f>
        <v>Return to provider</v>
      </c>
      <c r="X19" s="332" t="str">
        <f>IFERROR(INDEX(stxdata,MATCH(PCC!$N19,stxrow,),MATCH(2,stxcol,)),"Return to provider")</f>
        <v>Return to provider</v>
      </c>
      <c r="Y19" s="332" t="str">
        <f>RIGHT(PCC!N19,1)</f>
        <v/>
      </c>
      <c r="Z19" s="332" t="str">
        <f>IFERROR(INDEX(nsxdata,MATCH(PCC!$R19,nsxrow,),MATCH("Cat",nsxcol,)),"Return to provider")</f>
        <v>Return to provider</v>
      </c>
      <c r="AA19" s="332" t="str">
        <f>IFERROR(INDEX(nsxdata,MATCH(PCC!$R19,nsxrow,),MATCH("a",nsxcol,)),"Return to provider")</f>
        <v>Return to provider</v>
      </c>
      <c r="AB19" s="332" t="str">
        <f>IFERROR(INDEX(nsxdata,MATCH(PCC!$R19,nsxrow,),MATCH("GG",nsxcol,)),"Return to provider")</f>
        <v>Return to provider</v>
      </c>
      <c r="AC19" s="332" t="str">
        <f>IFERROR(INDEX(zdata,MATCH(PCC!$P19,zrow,),MATCH("Group",zcol,)),"NTA")</f>
        <v>NTA</v>
      </c>
    </row>
    <row r="20" spans="4:29" x14ac:dyDescent="0.25">
      <c r="D20" s="335"/>
      <c r="T20" s="331">
        <f>+PCC!B20</f>
        <v>0</v>
      </c>
      <c r="U20" s="332" t="str">
        <f>TEXT(PCC!D20,"MMMM")</f>
        <v>January</v>
      </c>
      <c r="V20" s="332" t="str">
        <f>IFERROR(INDEX(ptxdata,MATCH(PCC!$J20,ptxrow,),MATCH(2,ptxcol,)),"Return to provider")</f>
        <v>Return to provider</v>
      </c>
      <c r="W20" s="332" t="str">
        <f>IFERROR(INDEX(ptxdata,MATCH(PCC!$J20,ptxrow,),MATCH(3,ptxcol,)),"Return to provider")</f>
        <v>Return to provider</v>
      </c>
      <c r="X20" s="332" t="str">
        <f>IFERROR(INDEX(stxdata,MATCH(PCC!$N20,stxrow,),MATCH(2,stxcol,)),"Return to provider")</f>
        <v>Return to provider</v>
      </c>
      <c r="Y20" s="332" t="str">
        <f>RIGHT(PCC!N20,1)</f>
        <v/>
      </c>
      <c r="Z20" s="332" t="str">
        <f>IFERROR(INDEX(nsxdata,MATCH(PCC!$R20,nsxrow,),MATCH("Cat",nsxcol,)),"Return to provider")</f>
        <v>Return to provider</v>
      </c>
      <c r="AA20" s="332" t="str">
        <f>IFERROR(INDEX(nsxdata,MATCH(PCC!$R20,nsxrow,),MATCH("a",nsxcol,)),"Return to provider")</f>
        <v>Return to provider</v>
      </c>
      <c r="AB20" s="332" t="str">
        <f>IFERROR(INDEX(nsxdata,MATCH(PCC!$R20,nsxrow,),MATCH("GG",nsxcol,)),"Return to provider")</f>
        <v>Return to provider</v>
      </c>
      <c r="AC20" s="332" t="str">
        <f>IFERROR(INDEX(zdata,MATCH(PCC!$P20,zrow,),MATCH("Group",zcol,)),"NTA")</f>
        <v>NTA</v>
      </c>
    </row>
    <row r="21" spans="4:29" x14ac:dyDescent="0.25">
      <c r="D21" s="335"/>
      <c r="T21" s="331">
        <f>+PCC!B21</f>
        <v>0</v>
      </c>
      <c r="U21" s="332" t="str">
        <f>TEXT(PCC!D21,"MMMM")</f>
        <v>January</v>
      </c>
      <c r="V21" s="332" t="str">
        <f>IFERROR(INDEX(ptxdata,MATCH(PCC!$J21,ptxrow,),MATCH(2,ptxcol,)),"Return to provider")</f>
        <v>Return to provider</v>
      </c>
      <c r="W21" s="332" t="str">
        <f>IFERROR(INDEX(ptxdata,MATCH(PCC!$J21,ptxrow,),MATCH(3,ptxcol,)),"Return to provider")</f>
        <v>Return to provider</v>
      </c>
      <c r="X21" s="332" t="str">
        <f>IFERROR(INDEX(stxdata,MATCH(PCC!$N21,stxrow,),MATCH(2,stxcol,)),"Return to provider")</f>
        <v>Return to provider</v>
      </c>
      <c r="Y21" s="332" t="str">
        <f>RIGHT(PCC!N21,1)</f>
        <v/>
      </c>
      <c r="Z21" s="332" t="str">
        <f>IFERROR(INDEX(nsxdata,MATCH(PCC!$R21,nsxrow,),MATCH("Cat",nsxcol,)),"Return to provider")</f>
        <v>Return to provider</v>
      </c>
      <c r="AA21" s="332" t="str">
        <f>IFERROR(INDEX(nsxdata,MATCH(PCC!$R21,nsxrow,),MATCH("a",nsxcol,)),"Return to provider")</f>
        <v>Return to provider</v>
      </c>
      <c r="AB21" s="332" t="str">
        <f>IFERROR(INDEX(nsxdata,MATCH(PCC!$R21,nsxrow,),MATCH("GG",nsxcol,)),"Return to provider")</f>
        <v>Return to provider</v>
      </c>
      <c r="AC21" s="332" t="str">
        <f>IFERROR(INDEX(zdata,MATCH(PCC!$P21,zrow,),MATCH("Group",zcol,)),"NTA")</f>
        <v>NTA</v>
      </c>
    </row>
    <row r="22" spans="4:29" x14ac:dyDescent="0.25">
      <c r="D22" s="335"/>
      <c r="T22" s="331">
        <f>+PCC!B22</f>
        <v>0</v>
      </c>
      <c r="U22" s="332" t="str">
        <f>TEXT(PCC!D22,"MMMM")</f>
        <v>January</v>
      </c>
      <c r="V22" s="332" t="str">
        <f>IFERROR(INDEX(ptxdata,MATCH(PCC!$J22,ptxrow,),MATCH(2,ptxcol,)),"Return to provider")</f>
        <v>Return to provider</v>
      </c>
      <c r="W22" s="332" t="str">
        <f>IFERROR(INDEX(ptxdata,MATCH(PCC!$J22,ptxrow,),MATCH(3,ptxcol,)),"Return to provider")</f>
        <v>Return to provider</v>
      </c>
      <c r="X22" s="332" t="str">
        <f>IFERROR(INDEX(stxdata,MATCH(PCC!$N22,stxrow,),MATCH(2,stxcol,)),"Return to provider")</f>
        <v>Return to provider</v>
      </c>
      <c r="Y22" s="332" t="str">
        <f>RIGHT(PCC!N22,1)</f>
        <v/>
      </c>
      <c r="Z22" s="332" t="str">
        <f>IFERROR(INDEX(nsxdata,MATCH(PCC!$R22,nsxrow,),MATCH("Cat",nsxcol,)),"Return to provider")</f>
        <v>Return to provider</v>
      </c>
      <c r="AA22" s="332" t="str">
        <f>IFERROR(INDEX(nsxdata,MATCH(PCC!$R22,nsxrow,),MATCH("a",nsxcol,)),"Return to provider")</f>
        <v>Return to provider</v>
      </c>
      <c r="AB22" s="332" t="str">
        <f>IFERROR(INDEX(nsxdata,MATCH(PCC!$R22,nsxrow,),MATCH("GG",nsxcol,)),"Return to provider")</f>
        <v>Return to provider</v>
      </c>
      <c r="AC22" s="332" t="str">
        <f>IFERROR(INDEX(zdata,MATCH(PCC!$P22,zrow,),MATCH("Group",zcol,)),"NTA")</f>
        <v>NTA</v>
      </c>
    </row>
    <row r="23" spans="4:29" x14ac:dyDescent="0.25">
      <c r="D23" s="335"/>
      <c r="T23" s="331">
        <f>+PCC!B23</f>
        <v>0</v>
      </c>
      <c r="U23" s="332" t="str">
        <f>TEXT(PCC!D23,"MMMM")</f>
        <v>January</v>
      </c>
      <c r="V23" s="332" t="str">
        <f>IFERROR(INDEX(ptxdata,MATCH(PCC!$J23,ptxrow,),MATCH(2,ptxcol,)),"Return to provider")</f>
        <v>Return to provider</v>
      </c>
      <c r="W23" s="332" t="str">
        <f>IFERROR(INDEX(ptxdata,MATCH(PCC!$J23,ptxrow,),MATCH(3,ptxcol,)),"Return to provider")</f>
        <v>Return to provider</v>
      </c>
      <c r="X23" s="332" t="str">
        <f>IFERROR(INDEX(stxdata,MATCH(PCC!$N23,stxrow,),MATCH(2,stxcol,)),"Return to provider")</f>
        <v>Return to provider</v>
      </c>
      <c r="Y23" s="332" t="str">
        <f>RIGHT(PCC!N23,1)</f>
        <v/>
      </c>
      <c r="Z23" s="332" t="str">
        <f>IFERROR(INDEX(nsxdata,MATCH(PCC!$R23,nsxrow,),MATCH("Cat",nsxcol,)),"Return to provider")</f>
        <v>Return to provider</v>
      </c>
      <c r="AA23" s="332" t="str">
        <f>IFERROR(INDEX(nsxdata,MATCH(PCC!$R23,nsxrow,),MATCH("a",nsxcol,)),"Return to provider")</f>
        <v>Return to provider</v>
      </c>
      <c r="AB23" s="332" t="str">
        <f>IFERROR(INDEX(nsxdata,MATCH(PCC!$R23,nsxrow,),MATCH("GG",nsxcol,)),"Return to provider")</f>
        <v>Return to provider</v>
      </c>
      <c r="AC23" s="332" t="str">
        <f>IFERROR(INDEX(zdata,MATCH(PCC!$P23,zrow,),MATCH("Group",zcol,)),"NTA")</f>
        <v>NTA</v>
      </c>
    </row>
    <row r="24" spans="4:29" x14ac:dyDescent="0.25">
      <c r="D24" s="335"/>
      <c r="T24" s="331">
        <f>+PCC!B24</f>
        <v>0</v>
      </c>
      <c r="U24" s="332" t="str">
        <f>TEXT(PCC!D24,"MMMM")</f>
        <v>January</v>
      </c>
      <c r="V24" s="332" t="str">
        <f>IFERROR(INDEX(ptxdata,MATCH(PCC!$J24,ptxrow,),MATCH(2,ptxcol,)),"Return to provider")</f>
        <v>Return to provider</v>
      </c>
      <c r="W24" s="332" t="str">
        <f>IFERROR(INDEX(ptxdata,MATCH(PCC!$J24,ptxrow,),MATCH(3,ptxcol,)),"Return to provider")</f>
        <v>Return to provider</v>
      </c>
      <c r="X24" s="332" t="str">
        <f>IFERROR(INDEX(stxdata,MATCH(PCC!$N24,stxrow,),MATCH(2,stxcol,)),"Return to provider")</f>
        <v>Return to provider</v>
      </c>
      <c r="Y24" s="332" t="str">
        <f>RIGHT(PCC!N24,1)</f>
        <v/>
      </c>
      <c r="Z24" s="332" t="str">
        <f>IFERROR(INDEX(nsxdata,MATCH(PCC!$R24,nsxrow,),MATCH("Cat",nsxcol,)),"Return to provider")</f>
        <v>Return to provider</v>
      </c>
      <c r="AA24" s="332" t="str">
        <f>IFERROR(INDEX(nsxdata,MATCH(PCC!$R24,nsxrow,),MATCH("a",nsxcol,)),"Return to provider")</f>
        <v>Return to provider</v>
      </c>
      <c r="AB24" s="332" t="str">
        <f>IFERROR(INDEX(nsxdata,MATCH(PCC!$R24,nsxrow,),MATCH("GG",nsxcol,)),"Return to provider")</f>
        <v>Return to provider</v>
      </c>
      <c r="AC24" s="332" t="str">
        <f>IFERROR(INDEX(zdata,MATCH(PCC!$P24,zrow,),MATCH("Group",zcol,)),"NTA")</f>
        <v>NTA</v>
      </c>
    </row>
    <row r="25" spans="4:29" x14ac:dyDescent="0.25">
      <c r="D25" s="335"/>
      <c r="T25" s="331">
        <f>+PCC!B25</f>
        <v>0</v>
      </c>
      <c r="U25" s="332" t="str">
        <f>TEXT(PCC!D25,"MMMM")</f>
        <v>January</v>
      </c>
      <c r="V25" s="332" t="str">
        <f>IFERROR(INDEX(ptxdata,MATCH(PCC!$J25,ptxrow,),MATCH(2,ptxcol,)),"Return to provider")</f>
        <v>Return to provider</v>
      </c>
      <c r="W25" s="332" t="str">
        <f>IFERROR(INDEX(ptxdata,MATCH(PCC!$J25,ptxrow,),MATCH(3,ptxcol,)),"Return to provider")</f>
        <v>Return to provider</v>
      </c>
      <c r="X25" s="332" t="str">
        <f>IFERROR(INDEX(stxdata,MATCH(PCC!$N25,stxrow,),MATCH(2,stxcol,)),"Return to provider")</f>
        <v>Return to provider</v>
      </c>
      <c r="Y25" s="332" t="str">
        <f>RIGHT(PCC!N25,1)</f>
        <v/>
      </c>
      <c r="Z25" s="332" t="str">
        <f>IFERROR(INDEX(nsxdata,MATCH(PCC!$R25,nsxrow,),MATCH("Cat",nsxcol,)),"Return to provider")</f>
        <v>Return to provider</v>
      </c>
      <c r="AA25" s="332" t="str">
        <f>IFERROR(INDEX(nsxdata,MATCH(PCC!$R25,nsxrow,),MATCH("a",nsxcol,)),"Return to provider")</f>
        <v>Return to provider</v>
      </c>
      <c r="AB25" s="332" t="str">
        <f>IFERROR(INDEX(nsxdata,MATCH(PCC!$R25,nsxrow,),MATCH("GG",nsxcol,)),"Return to provider")</f>
        <v>Return to provider</v>
      </c>
      <c r="AC25" s="332" t="str">
        <f>IFERROR(INDEX(zdata,MATCH(PCC!$P25,zrow,),MATCH("Group",zcol,)),"NTA")</f>
        <v>NTA</v>
      </c>
    </row>
    <row r="26" spans="4:29" x14ac:dyDescent="0.25">
      <c r="D26" s="335"/>
      <c r="T26" s="331">
        <f>+PCC!B26</f>
        <v>0</v>
      </c>
      <c r="U26" s="332" t="str">
        <f>TEXT(PCC!D26,"MMMM")</f>
        <v>January</v>
      </c>
      <c r="V26" s="332" t="str">
        <f>IFERROR(INDEX(ptxdata,MATCH(PCC!$J26,ptxrow,),MATCH(2,ptxcol,)),"Return to provider")</f>
        <v>Return to provider</v>
      </c>
      <c r="W26" s="332" t="str">
        <f>IFERROR(INDEX(ptxdata,MATCH(PCC!$J26,ptxrow,),MATCH(3,ptxcol,)),"Return to provider")</f>
        <v>Return to provider</v>
      </c>
      <c r="X26" s="332" t="str">
        <f>IFERROR(INDEX(stxdata,MATCH(PCC!$N26,stxrow,),MATCH(2,stxcol,)),"Return to provider")</f>
        <v>Return to provider</v>
      </c>
      <c r="Y26" s="332" t="str">
        <f>RIGHT(PCC!N26,1)</f>
        <v/>
      </c>
      <c r="Z26" s="332" t="str">
        <f>IFERROR(INDEX(nsxdata,MATCH(PCC!$R26,nsxrow,),MATCH("Cat",nsxcol,)),"Return to provider")</f>
        <v>Return to provider</v>
      </c>
      <c r="AA26" s="332" t="str">
        <f>IFERROR(INDEX(nsxdata,MATCH(PCC!$R26,nsxrow,),MATCH("a",nsxcol,)),"Return to provider")</f>
        <v>Return to provider</v>
      </c>
      <c r="AB26" s="332" t="str">
        <f>IFERROR(INDEX(nsxdata,MATCH(PCC!$R26,nsxrow,),MATCH("GG",nsxcol,)),"Return to provider")</f>
        <v>Return to provider</v>
      </c>
      <c r="AC26" s="332" t="str">
        <f>IFERROR(INDEX(zdata,MATCH(PCC!$P26,zrow,),MATCH("Group",zcol,)),"NTA")</f>
        <v>NTA</v>
      </c>
    </row>
    <row r="27" spans="4:29" x14ac:dyDescent="0.25">
      <c r="D27" s="335"/>
      <c r="T27" s="331">
        <f>+PCC!B27</f>
        <v>0</v>
      </c>
      <c r="U27" s="332" t="str">
        <f>TEXT(PCC!D27,"MMMM")</f>
        <v>January</v>
      </c>
      <c r="V27" s="332" t="str">
        <f>IFERROR(INDEX(ptxdata,MATCH(PCC!$J27,ptxrow,),MATCH(2,ptxcol,)),"Return to provider")</f>
        <v>Return to provider</v>
      </c>
      <c r="W27" s="332" t="str">
        <f>IFERROR(INDEX(ptxdata,MATCH(PCC!$J27,ptxrow,),MATCH(3,ptxcol,)),"Return to provider")</f>
        <v>Return to provider</v>
      </c>
      <c r="X27" s="332" t="str">
        <f>IFERROR(INDEX(stxdata,MATCH(PCC!$N27,stxrow,),MATCH(2,stxcol,)),"Return to provider")</f>
        <v>Return to provider</v>
      </c>
      <c r="Y27" s="332" t="str">
        <f>RIGHT(PCC!N27,1)</f>
        <v/>
      </c>
      <c r="Z27" s="332" t="str">
        <f>IFERROR(INDEX(nsxdata,MATCH(PCC!$R27,nsxrow,),MATCH("Cat",nsxcol,)),"Return to provider")</f>
        <v>Return to provider</v>
      </c>
      <c r="AA27" s="332" t="str">
        <f>IFERROR(INDEX(nsxdata,MATCH(PCC!$R27,nsxrow,),MATCH("a",nsxcol,)),"Return to provider")</f>
        <v>Return to provider</v>
      </c>
      <c r="AB27" s="332" t="str">
        <f>IFERROR(INDEX(nsxdata,MATCH(PCC!$R27,nsxrow,),MATCH("GG",nsxcol,)),"Return to provider")</f>
        <v>Return to provider</v>
      </c>
      <c r="AC27" s="332" t="str">
        <f>IFERROR(INDEX(zdata,MATCH(PCC!$P27,zrow,),MATCH("Group",zcol,)),"NTA")</f>
        <v>NTA</v>
      </c>
    </row>
    <row r="28" spans="4:29" x14ac:dyDescent="0.25">
      <c r="D28" s="335"/>
      <c r="T28" s="331">
        <f>+PCC!B28</f>
        <v>0</v>
      </c>
      <c r="U28" s="332" t="str">
        <f>TEXT(PCC!D28,"MMMM")</f>
        <v>January</v>
      </c>
      <c r="V28" s="332" t="str">
        <f>IFERROR(INDEX(ptxdata,MATCH(PCC!$J28,ptxrow,),MATCH(2,ptxcol,)),"Return to provider")</f>
        <v>Return to provider</v>
      </c>
      <c r="W28" s="332" t="str">
        <f>IFERROR(INDEX(ptxdata,MATCH(PCC!$J28,ptxrow,),MATCH(3,ptxcol,)),"Return to provider")</f>
        <v>Return to provider</v>
      </c>
      <c r="X28" s="332" t="str">
        <f>IFERROR(INDEX(stxdata,MATCH(PCC!$N28,stxrow,),MATCH(2,stxcol,)),"Return to provider")</f>
        <v>Return to provider</v>
      </c>
      <c r="Y28" s="332" t="str">
        <f>RIGHT(PCC!N28,1)</f>
        <v/>
      </c>
      <c r="Z28" s="332" t="str">
        <f>IFERROR(INDEX(nsxdata,MATCH(PCC!$R28,nsxrow,),MATCH("Cat",nsxcol,)),"Return to provider")</f>
        <v>Return to provider</v>
      </c>
      <c r="AA28" s="332" t="str">
        <f>IFERROR(INDEX(nsxdata,MATCH(PCC!$R28,nsxrow,),MATCH("a",nsxcol,)),"Return to provider")</f>
        <v>Return to provider</v>
      </c>
      <c r="AB28" s="332" t="str">
        <f>IFERROR(INDEX(nsxdata,MATCH(PCC!$R28,nsxrow,),MATCH("GG",nsxcol,)),"Return to provider")</f>
        <v>Return to provider</v>
      </c>
      <c r="AC28" s="332" t="str">
        <f>IFERROR(INDEX(zdata,MATCH(PCC!$P28,zrow,),MATCH("Group",zcol,)),"NTA")</f>
        <v>NTA</v>
      </c>
    </row>
    <row r="29" spans="4:29" x14ac:dyDescent="0.25">
      <c r="D29" s="335"/>
      <c r="T29" s="331">
        <f>+PCC!B29</f>
        <v>0</v>
      </c>
      <c r="U29" s="332" t="str">
        <f>TEXT(PCC!D29,"MMMM")</f>
        <v>January</v>
      </c>
      <c r="V29" s="332" t="str">
        <f>IFERROR(INDEX(ptxdata,MATCH(PCC!$J29,ptxrow,),MATCH(2,ptxcol,)),"Return to provider")</f>
        <v>Return to provider</v>
      </c>
      <c r="W29" s="332" t="str">
        <f>IFERROR(INDEX(ptxdata,MATCH(PCC!$J29,ptxrow,),MATCH(3,ptxcol,)),"Return to provider")</f>
        <v>Return to provider</v>
      </c>
      <c r="X29" s="332" t="str">
        <f>IFERROR(INDEX(stxdata,MATCH(PCC!$N29,stxrow,),MATCH(2,stxcol,)),"Return to provider")</f>
        <v>Return to provider</v>
      </c>
      <c r="Y29" s="332" t="str">
        <f>RIGHT(PCC!N29,1)</f>
        <v/>
      </c>
      <c r="Z29" s="332" t="str">
        <f>IFERROR(INDEX(nsxdata,MATCH(PCC!$R29,nsxrow,),MATCH("Cat",nsxcol,)),"Return to provider")</f>
        <v>Return to provider</v>
      </c>
      <c r="AA29" s="332" t="str">
        <f>IFERROR(INDEX(nsxdata,MATCH(PCC!$R29,nsxrow,),MATCH("a",nsxcol,)),"Return to provider")</f>
        <v>Return to provider</v>
      </c>
      <c r="AB29" s="332" t="str">
        <f>IFERROR(INDEX(nsxdata,MATCH(PCC!$R29,nsxrow,),MATCH("GG",nsxcol,)),"Return to provider")</f>
        <v>Return to provider</v>
      </c>
      <c r="AC29" s="332" t="str">
        <f>IFERROR(INDEX(zdata,MATCH(PCC!$P29,zrow,),MATCH("Group",zcol,)),"NTA")</f>
        <v>NTA</v>
      </c>
    </row>
    <row r="30" spans="4:29" x14ac:dyDescent="0.25">
      <c r="D30" s="335"/>
      <c r="T30" s="331">
        <f>+PCC!B30</f>
        <v>0</v>
      </c>
      <c r="U30" s="332" t="str">
        <f>TEXT(PCC!D30,"MMMM")</f>
        <v>January</v>
      </c>
      <c r="V30" s="332" t="str">
        <f>IFERROR(INDEX(ptxdata,MATCH(PCC!$J30,ptxrow,),MATCH(2,ptxcol,)),"Return to provider")</f>
        <v>Return to provider</v>
      </c>
      <c r="W30" s="332" t="str">
        <f>IFERROR(INDEX(ptxdata,MATCH(PCC!$J30,ptxrow,),MATCH(3,ptxcol,)),"Return to provider")</f>
        <v>Return to provider</v>
      </c>
      <c r="X30" s="332" t="str">
        <f>IFERROR(INDEX(stxdata,MATCH(PCC!$N30,stxrow,),MATCH(2,stxcol,)),"Return to provider")</f>
        <v>Return to provider</v>
      </c>
      <c r="Y30" s="332" t="str">
        <f>RIGHT(PCC!N30,1)</f>
        <v/>
      </c>
      <c r="Z30" s="332" t="str">
        <f>IFERROR(INDEX(nsxdata,MATCH(PCC!$R30,nsxrow,),MATCH("Cat",nsxcol,)),"Return to provider")</f>
        <v>Return to provider</v>
      </c>
      <c r="AA30" s="332" t="str">
        <f>IFERROR(INDEX(nsxdata,MATCH(PCC!$R30,nsxrow,),MATCH("a",nsxcol,)),"Return to provider")</f>
        <v>Return to provider</v>
      </c>
      <c r="AB30" s="332" t="str">
        <f>IFERROR(INDEX(nsxdata,MATCH(PCC!$R30,nsxrow,),MATCH("GG",nsxcol,)),"Return to provider")</f>
        <v>Return to provider</v>
      </c>
      <c r="AC30" s="332" t="str">
        <f>IFERROR(INDEX(zdata,MATCH(PCC!$P30,zrow,),MATCH("Group",zcol,)),"NTA")</f>
        <v>NTA</v>
      </c>
    </row>
    <row r="31" spans="4:29" x14ac:dyDescent="0.25">
      <c r="D31" s="335"/>
      <c r="T31" s="331">
        <f>+PCC!B31</f>
        <v>0</v>
      </c>
      <c r="U31" s="332" t="str">
        <f>TEXT(PCC!D31,"MMMM")</f>
        <v>January</v>
      </c>
      <c r="V31" s="332" t="str">
        <f>IFERROR(INDEX(ptxdata,MATCH(PCC!$J31,ptxrow,),MATCH(2,ptxcol,)),"Return to provider")</f>
        <v>Return to provider</v>
      </c>
      <c r="W31" s="332" t="str">
        <f>IFERROR(INDEX(ptxdata,MATCH(PCC!$J31,ptxrow,),MATCH(3,ptxcol,)),"Return to provider")</f>
        <v>Return to provider</v>
      </c>
      <c r="X31" s="332" t="str">
        <f>IFERROR(INDEX(stxdata,MATCH(PCC!$N31,stxrow,),MATCH(2,stxcol,)),"Return to provider")</f>
        <v>Return to provider</v>
      </c>
      <c r="Y31" s="332" t="str">
        <f>RIGHT(PCC!N31,1)</f>
        <v/>
      </c>
      <c r="Z31" s="332" t="str">
        <f>IFERROR(INDEX(nsxdata,MATCH(PCC!$R31,nsxrow,),MATCH("Cat",nsxcol,)),"Return to provider")</f>
        <v>Return to provider</v>
      </c>
      <c r="AA31" s="332" t="str">
        <f>IFERROR(INDEX(nsxdata,MATCH(PCC!$R31,nsxrow,),MATCH("a",nsxcol,)),"Return to provider")</f>
        <v>Return to provider</v>
      </c>
      <c r="AB31" s="332" t="str">
        <f>IFERROR(INDEX(nsxdata,MATCH(PCC!$R31,nsxrow,),MATCH("GG",nsxcol,)),"Return to provider")</f>
        <v>Return to provider</v>
      </c>
      <c r="AC31" s="332" t="str">
        <f>IFERROR(INDEX(zdata,MATCH(PCC!$P31,zrow,),MATCH("Group",zcol,)),"NTA")</f>
        <v>NTA</v>
      </c>
    </row>
    <row r="32" spans="4:29" x14ac:dyDescent="0.25">
      <c r="D32" s="335"/>
      <c r="T32" s="331">
        <f>+PCC!B32</f>
        <v>0</v>
      </c>
      <c r="U32" s="332" t="str">
        <f>TEXT(PCC!D32,"MMMM")</f>
        <v>January</v>
      </c>
      <c r="V32" s="332" t="str">
        <f>IFERROR(INDEX(ptxdata,MATCH(PCC!$J32,ptxrow,),MATCH(2,ptxcol,)),"Return to provider")</f>
        <v>Return to provider</v>
      </c>
      <c r="W32" s="332" t="str">
        <f>IFERROR(INDEX(ptxdata,MATCH(PCC!$J32,ptxrow,),MATCH(3,ptxcol,)),"Return to provider")</f>
        <v>Return to provider</v>
      </c>
      <c r="X32" s="332" t="str">
        <f>IFERROR(INDEX(stxdata,MATCH(PCC!$N32,stxrow,),MATCH(2,stxcol,)),"Return to provider")</f>
        <v>Return to provider</v>
      </c>
      <c r="Y32" s="332" t="str">
        <f>RIGHT(PCC!N32,1)</f>
        <v/>
      </c>
      <c r="Z32" s="332" t="str">
        <f>IFERROR(INDEX(nsxdata,MATCH(PCC!$R32,nsxrow,),MATCH("Cat",nsxcol,)),"Return to provider")</f>
        <v>Return to provider</v>
      </c>
      <c r="AA32" s="332" t="str">
        <f>IFERROR(INDEX(nsxdata,MATCH(PCC!$R32,nsxrow,),MATCH("a",nsxcol,)),"Return to provider")</f>
        <v>Return to provider</v>
      </c>
      <c r="AB32" s="332" t="str">
        <f>IFERROR(INDEX(nsxdata,MATCH(PCC!$R32,nsxrow,),MATCH("GG",nsxcol,)),"Return to provider")</f>
        <v>Return to provider</v>
      </c>
      <c r="AC32" s="332" t="str">
        <f>IFERROR(INDEX(zdata,MATCH(PCC!$P32,zrow,),MATCH("Group",zcol,)),"NTA")</f>
        <v>NTA</v>
      </c>
    </row>
    <row r="33" spans="4:29" x14ac:dyDescent="0.25">
      <c r="D33" s="335"/>
      <c r="T33" s="331">
        <f>+PCC!B33</f>
        <v>0</v>
      </c>
      <c r="U33" s="332" t="str">
        <f>TEXT(PCC!D33,"MMMM")</f>
        <v>January</v>
      </c>
      <c r="V33" s="332" t="str">
        <f>IFERROR(INDEX(ptxdata,MATCH(PCC!$J33,ptxrow,),MATCH(2,ptxcol,)),"Return to provider")</f>
        <v>Return to provider</v>
      </c>
      <c r="W33" s="332" t="str">
        <f>IFERROR(INDEX(ptxdata,MATCH(PCC!$J33,ptxrow,),MATCH(3,ptxcol,)),"Return to provider")</f>
        <v>Return to provider</v>
      </c>
      <c r="X33" s="332" t="str">
        <f>IFERROR(INDEX(stxdata,MATCH(PCC!$N33,stxrow,),MATCH(2,stxcol,)),"Return to provider")</f>
        <v>Return to provider</v>
      </c>
      <c r="Y33" s="332" t="str">
        <f>RIGHT(PCC!N33,1)</f>
        <v/>
      </c>
      <c r="Z33" s="332" t="str">
        <f>IFERROR(INDEX(nsxdata,MATCH(PCC!$R33,nsxrow,),MATCH("Cat",nsxcol,)),"Return to provider")</f>
        <v>Return to provider</v>
      </c>
      <c r="AA33" s="332" t="str">
        <f>IFERROR(INDEX(nsxdata,MATCH(PCC!$R33,nsxrow,),MATCH("a",nsxcol,)),"Return to provider")</f>
        <v>Return to provider</v>
      </c>
      <c r="AB33" s="332" t="str">
        <f>IFERROR(INDEX(nsxdata,MATCH(PCC!$R33,nsxrow,),MATCH("GG",nsxcol,)),"Return to provider")</f>
        <v>Return to provider</v>
      </c>
      <c r="AC33" s="332" t="str">
        <f>IFERROR(INDEX(zdata,MATCH(PCC!$P33,zrow,),MATCH("Group",zcol,)),"NTA")</f>
        <v>NTA</v>
      </c>
    </row>
    <row r="34" spans="4:29" x14ac:dyDescent="0.25">
      <c r="D34" s="335"/>
      <c r="T34" s="331">
        <f>+PCC!B34</f>
        <v>0</v>
      </c>
      <c r="U34" s="332" t="str">
        <f>TEXT(PCC!D34,"MMMM")</f>
        <v>January</v>
      </c>
      <c r="V34" s="332" t="str">
        <f>IFERROR(INDEX(ptxdata,MATCH(PCC!$J34,ptxrow,),MATCH(2,ptxcol,)),"Return to provider")</f>
        <v>Return to provider</v>
      </c>
      <c r="W34" s="332" t="str">
        <f>IFERROR(INDEX(ptxdata,MATCH(PCC!$J34,ptxrow,),MATCH(3,ptxcol,)),"Return to provider")</f>
        <v>Return to provider</v>
      </c>
      <c r="X34" s="332" t="str">
        <f>IFERROR(INDEX(stxdata,MATCH(PCC!$N34,stxrow,),MATCH(2,stxcol,)),"Return to provider")</f>
        <v>Return to provider</v>
      </c>
      <c r="Y34" s="332" t="str">
        <f>RIGHT(PCC!N34,1)</f>
        <v/>
      </c>
      <c r="Z34" s="332" t="str">
        <f>IFERROR(INDEX(nsxdata,MATCH(PCC!$R34,nsxrow,),MATCH("Cat",nsxcol,)),"Return to provider")</f>
        <v>Return to provider</v>
      </c>
      <c r="AA34" s="332" t="str">
        <f>IFERROR(INDEX(nsxdata,MATCH(PCC!$R34,nsxrow,),MATCH("a",nsxcol,)),"Return to provider")</f>
        <v>Return to provider</v>
      </c>
      <c r="AB34" s="332" t="str">
        <f>IFERROR(INDEX(nsxdata,MATCH(PCC!$R34,nsxrow,),MATCH("GG",nsxcol,)),"Return to provider")</f>
        <v>Return to provider</v>
      </c>
      <c r="AC34" s="332" t="str">
        <f>IFERROR(INDEX(zdata,MATCH(PCC!$P34,zrow,),MATCH("Group",zcol,)),"NTA")</f>
        <v>NTA</v>
      </c>
    </row>
    <row r="35" spans="4:29" x14ac:dyDescent="0.25">
      <c r="D35" s="335"/>
      <c r="T35" s="331">
        <f>+PCC!B35</f>
        <v>0</v>
      </c>
      <c r="U35" s="332" t="str">
        <f>TEXT(PCC!D35,"MMMM")</f>
        <v>January</v>
      </c>
      <c r="V35" s="332" t="str">
        <f>IFERROR(INDEX(ptxdata,MATCH(PCC!$J35,ptxrow,),MATCH(2,ptxcol,)),"Return to provider")</f>
        <v>Return to provider</v>
      </c>
      <c r="W35" s="332" t="str">
        <f>IFERROR(INDEX(ptxdata,MATCH(PCC!$J35,ptxrow,),MATCH(3,ptxcol,)),"Return to provider")</f>
        <v>Return to provider</v>
      </c>
      <c r="X35" s="332" t="str">
        <f>IFERROR(INDEX(stxdata,MATCH(PCC!$N35,stxrow,),MATCH(2,stxcol,)),"Return to provider")</f>
        <v>Return to provider</v>
      </c>
      <c r="Y35" s="332" t="str">
        <f>RIGHT(PCC!N35,1)</f>
        <v/>
      </c>
      <c r="Z35" s="332" t="str">
        <f>IFERROR(INDEX(nsxdata,MATCH(PCC!$R35,nsxrow,),MATCH("Cat",nsxcol,)),"Return to provider")</f>
        <v>Return to provider</v>
      </c>
      <c r="AA35" s="332" t="str">
        <f>IFERROR(INDEX(nsxdata,MATCH(PCC!$R35,nsxrow,),MATCH("a",nsxcol,)),"Return to provider")</f>
        <v>Return to provider</v>
      </c>
      <c r="AB35" s="332" t="str">
        <f>IFERROR(INDEX(nsxdata,MATCH(PCC!$R35,nsxrow,),MATCH("GG",nsxcol,)),"Return to provider")</f>
        <v>Return to provider</v>
      </c>
      <c r="AC35" s="332" t="str">
        <f>IFERROR(INDEX(zdata,MATCH(PCC!$P35,zrow,),MATCH("Group",zcol,)),"NTA")</f>
        <v>NTA</v>
      </c>
    </row>
    <row r="36" spans="4:29" x14ac:dyDescent="0.25">
      <c r="D36" s="335"/>
      <c r="T36" s="331">
        <f>+PCC!B36</f>
        <v>0</v>
      </c>
      <c r="U36" s="332" t="str">
        <f>TEXT(PCC!D36,"MMMM")</f>
        <v>January</v>
      </c>
      <c r="V36" s="332" t="str">
        <f>IFERROR(INDEX(ptxdata,MATCH(PCC!$J36,ptxrow,),MATCH(2,ptxcol,)),"Return to provider")</f>
        <v>Return to provider</v>
      </c>
      <c r="W36" s="332" t="str">
        <f>IFERROR(INDEX(ptxdata,MATCH(PCC!$J36,ptxrow,),MATCH(3,ptxcol,)),"Return to provider")</f>
        <v>Return to provider</v>
      </c>
      <c r="X36" s="332" t="str">
        <f>IFERROR(INDEX(stxdata,MATCH(PCC!$N36,stxrow,),MATCH(2,stxcol,)),"Return to provider")</f>
        <v>Return to provider</v>
      </c>
      <c r="Y36" s="332" t="str">
        <f>RIGHT(PCC!N36,1)</f>
        <v/>
      </c>
      <c r="Z36" s="332" t="str">
        <f>IFERROR(INDEX(nsxdata,MATCH(PCC!$R36,nsxrow,),MATCH("Cat",nsxcol,)),"Return to provider")</f>
        <v>Return to provider</v>
      </c>
      <c r="AA36" s="332" t="str">
        <f>IFERROR(INDEX(nsxdata,MATCH(PCC!$R36,nsxrow,),MATCH("a",nsxcol,)),"Return to provider")</f>
        <v>Return to provider</v>
      </c>
      <c r="AB36" s="332" t="str">
        <f>IFERROR(INDEX(nsxdata,MATCH(PCC!$R36,nsxrow,),MATCH("GG",nsxcol,)),"Return to provider")</f>
        <v>Return to provider</v>
      </c>
      <c r="AC36" s="332" t="str">
        <f>IFERROR(INDEX(zdata,MATCH(PCC!$P36,zrow,),MATCH("Group",zcol,)),"NTA")</f>
        <v>NTA</v>
      </c>
    </row>
    <row r="37" spans="4:29" x14ac:dyDescent="0.25">
      <c r="D37" s="335"/>
      <c r="T37" s="331">
        <f>+PCC!B37</f>
        <v>0</v>
      </c>
      <c r="U37" s="332" t="str">
        <f>TEXT(PCC!D37,"MMMM")</f>
        <v>January</v>
      </c>
      <c r="V37" s="332" t="str">
        <f>IFERROR(INDEX(ptxdata,MATCH(PCC!$J37,ptxrow,),MATCH(2,ptxcol,)),"Return to provider")</f>
        <v>Return to provider</v>
      </c>
      <c r="W37" s="332" t="str">
        <f>IFERROR(INDEX(ptxdata,MATCH(PCC!$J37,ptxrow,),MATCH(3,ptxcol,)),"Return to provider")</f>
        <v>Return to provider</v>
      </c>
      <c r="X37" s="332" t="str">
        <f>IFERROR(INDEX(stxdata,MATCH(PCC!$N37,stxrow,),MATCH(2,stxcol,)),"Return to provider")</f>
        <v>Return to provider</v>
      </c>
      <c r="Y37" s="332" t="str">
        <f>RIGHT(PCC!N37,1)</f>
        <v/>
      </c>
      <c r="Z37" s="332" t="str">
        <f>IFERROR(INDEX(nsxdata,MATCH(PCC!$R37,nsxrow,),MATCH("Cat",nsxcol,)),"Return to provider")</f>
        <v>Return to provider</v>
      </c>
      <c r="AA37" s="332" t="str">
        <f>IFERROR(INDEX(nsxdata,MATCH(PCC!$R37,nsxrow,),MATCH("a",nsxcol,)),"Return to provider")</f>
        <v>Return to provider</v>
      </c>
      <c r="AB37" s="332" t="str">
        <f>IFERROR(INDEX(nsxdata,MATCH(PCC!$R37,nsxrow,),MATCH("GG",nsxcol,)),"Return to provider")</f>
        <v>Return to provider</v>
      </c>
      <c r="AC37" s="332" t="str">
        <f>IFERROR(INDEX(zdata,MATCH(PCC!$P37,zrow,),MATCH("Group",zcol,)),"NTA")</f>
        <v>NTA</v>
      </c>
    </row>
    <row r="38" spans="4:29" x14ac:dyDescent="0.25">
      <c r="D38" s="335"/>
      <c r="T38" s="331">
        <f>+PCC!B38</f>
        <v>0</v>
      </c>
      <c r="U38" s="332" t="str">
        <f>TEXT(PCC!D38,"MMMM")</f>
        <v>January</v>
      </c>
      <c r="V38" s="332" t="str">
        <f>IFERROR(INDEX(ptxdata,MATCH(PCC!$J38,ptxrow,),MATCH(2,ptxcol,)),"Return to provider")</f>
        <v>Return to provider</v>
      </c>
      <c r="W38" s="332" t="str">
        <f>IFERROR(INDEX(ptxdata,MATCH(PCC!$J38,ptxrow,),MATCH(3,ptxcol,)),"Return to provider")</f>
        <v>Return to provider</v>
      </c>
      <c r="X38" s="332" t="str">
        <f>IFERROR(INDEX(stxdata,MATCH(PCC!$N38,stxrow,),MATCH(2,stxcol,)),"Return to provider")</f>
        <v>Return to provider</v>
      </c>
      <c r="Y38" s="332" t="str">
        <f>RIGHT(PCC!N38,1)</f>
        <v/>
      </c>
      <c r="Z38" s="332" t="str">
        <f>IFERROR(INDEX(nsxdata,MATCH(PCC!$R38,nsxrow,),MATCH("Cat",nsxcol,)),"Return to provider")</f>
        <v>Return to provider</v>
      </c>
      <c r="AA38" s="332" t="str">
        <f>IFERROR(INDEX(nsxdata,MATCH(PCC!$R38,nsxrow,),MATCH("a",nsxcol,)),"Return to provider")</f>
        <v>Return to provider</v>
      </c>
      <c r="AB38" s="332" t="str">
        <f>IFERROR(INDEX(nsxdata,MATCH(PCC!$R38,nsxrow,),MATCH("GG",nsxcol,)),"Return to provider")</f>
        <v>Return to provider</v>
      </c>
      <c r="AC38" s="332" t="str">
        <f>IFERROR(INDEX(zdata,MATCH(PCC!$P38,zrow,),MATCH("Group",zcol,)),"NTA")</f>
        <v>NTA</v>
      </c>
    </row>
    <row r="39" spans="4:29" x14ac:dyDescent="0.25">
      <c r="D39" s="335"/>
      <c r="T39" s="331">
        <f>+PCC!B39</f>
        <v>0</v>
      </c>
      <c r="U39" s="332" t="str">
        <f>TEXT(PCC!D39,"MMMM")</f>
        <v>January</v>
      </c>
      <c r="V39" s="332" t="str">
        <f>IFERROR(INDEX(ptxdata,MATCH(PCC!$J39,ptxrow,),MATCH(2,ptxcol,)),"Return to provider")</f>
        <v>Return to provider</v>
      </c>
      <c r="W39" s="332" t="str">
        <f>IFERROR(INDEX(ptxdata,MATCH(PCC!$J39,ptxrow,),MATCH(3,ptxcol,)),"Return to provider")</f>
        <v>Return to provider</v>
      </c>
      <c r="X39" s="332" t="str">
        <f>IFERROR(INDEX(stxdata,MATCH(PCC!$N39,stxrow,),MATCH(2,stxcol,)),"Return to provider")</f>
        <v>Return to provider</v>
      </c>
      <c r="Y39" s="332" t="str">
        <f>RIGHT(PCC!N39,1)</f>
        <v/>
      </c>
      <c r="Z39" s="332" t="str">
        <f>IFERROR(INDEX(nsxdata,MATCH(PCC!$R39,nsxrow,),MATCH("Cat",nsxcol,)),"Return to provider")</f>
        <v>Return to provider</v>
      </c>
      <c r="AA39" s="332" t="str">
        <f>IFERROR(INDEX(nsxdata,MATCH(PCC!$R39,nsxrow,),MATCH("a",nsxcol,)),"Return to provider")</f>
        <v>Return to provider</v>
      </c>
      <c r="AB39" s="332" t="str">
        <f>IFERROR(INDEX(nsxdata,MATCH(PCC!$R39,nsxrow,),MATCH("GG",nsxcol,)),"Return to provider")</f>
        <v>Return to provider</v>
      </c>
      <c r="AC39" s="332" t="str">
        <f>IFERROR(INDEX(zdata,MATCH(PCC!$P39,zrow,),MATCH("Group",zcol,)),"NTA")</f>
        <v>NTA</v>
      </c>
    </row>
    <row r="40" spans="4:29" x14ac:dyDescent="0.25">
      <c r="D40" s="335"/>
      <c r="T40" s="331">
        <f>+PCC!B40</f>
        <v>0</v>
      </c>
      <c r="U40" s="332" t="str">
        <f>TEXT(PCC!D40,"MMMM")</f>
        <v>January</v>
      </c>
      <c r="V40" s="332" t="str">
        <f>IFERROR(INDEX(ptxdata,MATCH(PCC!$J40,ptxrow,),MATCH(2,ptxcol,)),"Return to provider")</f>
        <v>Return to provider</v>
      </c>
      <c r="W40" s="332" t="str">
        <f>IFERROR(INDEX(ptxdata,MATCH(PCC!$J40,ptxrow,),MATCH(3,ptxcol,)),"Return to provider")</f>
        <v>Return to provider</v>
      </c>
      <c r="X40" s="332" t="str">
        <f>IFERROR(INDEX(stxdata,MATCH(PCC!$N40,stxrow,),MATCH(2,stxcol,)),"Return to provider")</f>
        <v>Return to provider</v>
      </c>
      <c r="Y40" s="332" t="str">
        <f>RIGHT(PCC!N40,1)</f>
        <v/>
      </c>
      <c r="Z40" s="332" t="str">
        <f>IFERROR(INDEX(nsxdata,MATCH(PCC!$R40,nsxrow,),MATCH("Cat",nsxcol,)),"Return to provider")</f>
        <v>Return to provider</v>
      </c>
      <c r="AA40" s="332" t="str">
        <f>IFERROR(INDEX(nsxdata,MATCH(PCC!$R40,nsxrow,),MATCH("a",nsxcol,)),"Return to provider")</f>
        <v>Return to provider</v>
      </c>
      <c r="AB40" s="332" t="str">
        <f>IFERROR(INDEX(nsxdata,MATCH(PCC!$R40,nsxrow,),MATCH("GG",nsxcol,)),"Return to provider")</f>
        <v>Return to provider</v>
      </c>
      <c r="AC40" s="332" t="str">
        <f>IFERROR(INDEX(zdata,MATCH(PCC!$P40,zrow,),MATCH("Group",zcol,)),"NTA")</f>
        <v>NTA</v>
      </c>
    </row>
    <row r="41" spans="4:29" x14ac:dyDescent="0.25">
      <c r="D41" s="335"/>
      <c r="T41" s="331">
        <f>+PCC!B41</f>
        <v>0</v>
      </c>
      <c r="U41" s="332" t="str">
        <f>TEXT(PCC!D41,"MMMM")</f>
        <v>January</v>
      </c>
      <c r="V41" s="332" t="str">
        <f>IFERROR(INDEX(ptxdata,MATCH(PCC!$J41,ptxrow,),MATCH(2,ptxcol,)),"Return to provider")</f>
        <v>Return to provider</v>
      </c>
      <c r="W41" s="332" t="str">
        <f>IFERROR(INDEX(ptxdata,MATCH(PCC!$J41,ptxrow,),MATCH(3,ptxcol,)),"Return to provider")</f>
        <v>Return to provider</v>
      </c>
      <c r="X41" s="332" t="str">
        <f>IFERROR(INDEX(stxdata,MATCH(PCC!$N41,stxrow,),MATCH(2,stxcol,)),"Return to provider")</f>
        <v>Return to provider</v>
      </c>
      <c r="Y41" s="332" t="str">
        <f>RIGHT(PCC!N41,1)</f>
        <v/>
      </c>
      <c r="Z41" s="332" t="str">
        <f>IFERROR(INDEX(nsxdata,MATCH(PCC!$R41,nsxrow,),MATCH("Cat",nsxcol,)),"Return to provider")</f>
        <v>Return to provider</v>
      </c>
      <c r="AA41" s="332" t="str">
        <f>IFERROR(INDEX(nsxdata,MATCH(PCC!$R41,nsxrow,),MATCH("a",nsxcol,)),"Return to provider")</f>
        <v>Return to provider</v>
      </c>
      <c r="AB41" s="332" t="str">
        <f>IFERROR(INDEX(nsxdata,MATCH(PCC!$R41,nsxrow,),MATCH("GG",nsxcol,)),"Return to provider")</f>
        <v>Return to provider</v>
      </c>
      <c r="AC41" s="332" t="str">
        <f>IFERROR(INDEX(zdata,MATCH(PCC!$P41,zrow,),MATCH("Group",zcol,)),"NTA")</f>
        <v>NTA</v>
      </c>
    </row>
    <row r="42" spans="4:29" x14ac:dyDescent="0.25">
      <c r="D42" s="335"/>
      <c r="T42" s="331">
        <f>+PCC!B42</f>
        <v>0</v>
      </c>
      <c r="U42" s="332" t="str">
        <f>TEXT(PCC!D42,"MMMM")</f>
        <v>January</v>
      </c>
      <c r="V42" s="332" t="str">
        <f>IFERROR(INDEX(ptxdata,MATCH(PCC!$J42,ptxrow,),MATCH(2,ptxcol,)),"Return to provider")</f>
        <v>Return to provider</v>
      </c>
      <c r="W42" s="332" t="str">
        <f>IFERROR(INDEX(ptxdata,MATCH(PCC!$J42,ptxrow,),MATCH(3,ptxcol,)),"Return to provider")</f>
        <v>Return to provider</v>
      </c>
      <c r="X42" s="332" t="str">
        <f>IFERROR(INDEX(stxdata,MATCH(PCC!$N42,stxrow,),MATCH(2,stxcol,)),"Return to provider")</f>
        <v>Return to provider</v>
      </c>
      <c r="Y42" s="332" t="str">
        <f>RIGHT(PCC!N42,1)</f>
        <v/>
      </c>
      <c r="Z42" s="332" t="str">
        <f>IFERROR(INDEX(nsxdata,MATCH(PCC!$R42,nsxrow,),MATCH("Cat",nsxcol,)),"Return to provider")</f>
        <v>Return to provider</v>
      </c>
      <c r="AA42" s="332" t="str">
        <f>IFERROR(INDEX(nsxdata,MATCH(PCC!$R42,nsxrow,),MATCH("a",nsxcol,)),"Return to provider")</f>
        <v>Return to provider</v>
      </c>
      <c r="AB42" s="332" t="str">
        <f>IFERROR(INDEX(nsxdata,MATCH(PCC!$R42,nsxrow,),MATCH("GG",nsxcol,)),"Return to provider")</f>
        <v>Return to provider</v>
      </c>
      <c r="AC42" s="332" t="str">
        <f>IFERROR(INDEX(zdata,MATCH(PCC!$P42,zrow,),MATCH("Group",zcol,)),"NTA")</f>
        <v>NTA</v>
      </c>
    </row>
    <row r="43" spans="4:29" x14ac:dyDescent="0.25">
      <c r="D43" s="335"/>
      <c r="T43" s="331">
        <f>+PCC!B43</f>
        <v>0</v>
      </c>
      <c r="U43" s="332" t="str">
        <f>TEXT(PCC!D43,"MMMM")</f>
        <v>January</v>
      </c>
      <c r="V43" s="332" t="str">
        <f>IFERROR(INDEX(ptxdata,MATCH(PCC!$J43,ptxrow,),MATCH(2,ptxcol,)),"Return to provider")</f>
        <v>Return to provider</v>
      </c>
      <c r="W43" s="332" t="str">
        <f>IFERROR(INDEX(ptxdata,MATCH(PCC!$J43,ptxrow,),MATCH(3,ptxcol,)),"Return to provider")</f>
        <v>Return to provider</v>
      </c>
      <c r="X43" s="332" t="str">
        <f>IFERROR(INDEX(stxdata,MATCH(PCC!$N43,stxrow,),MATCH(2,stxcol,)),"Return to provider")</f>
        <v>Return to provider</v>
      </c>
      <c r="Y43" s="332" t="str">
        <f>RIGHT(PCC!N43,1)</f>
        <v/>
      </c>
      <c r="Z43" s="332" t="str">
        <f>IFERROR(INDEX(nsxdata,MATCH(PCC!$R43,nsxrow,),MATCH("Cat",nsxcol,)),"Return to provider")</f>
        <v>Return to provider</v>
      </c>
      <c r="AA43" s="332" t="str">
        <f>IFERROR(INDEX(nsxdata,MATCH(PCC!$R43,nsxrow,),MATCH("a",nsxcol,)),"Return to provider")</f>
        <v>Return to provider</v>
      </c>
      <c r="AB43" s="332" t="str">
        <f>IFERROR(INDEX(nsxdata,MATCH(PCC!$R43,nsxrow,),MATCH("GG",nsxcol,)),"Return to provider")</f>
        <v>Return to provider</v>
      </c>
      <c r="AC43" s="332" t="str">
        <f>IFERROR(INDEX(zdata,MATCH(PCC!$P43,zrow,),MATCH("Group",zcol,)),"NTA")</f>
        <v>NTA</v>
      </c>
    </row>
    <row r="44" spans="4:29" x14ac:dyDescent="0.25">
      <c r="D44" s="335"/>
      <c r="T44" s="331">
        <f>+PCC!B44</f>
        <v>0</v>
      </c>
      <c r="U44" s="332" t="str">
        <f>TEXT(PCC!D44,"MMMM")</f>
        <v>January</v>
      </c>
      <c r="V44" s="332" t="str">
        <f>IFERROR(INDEX(ptxdata,MATCH(PCC!$J44,ptxrow,),MATCH(2,ptxcol,)),"Return to provider")</f>
        <v>Return to provider</v>
      </c>
      <c r="W44" s="332" t="str">
        <f>IFERROR(INDEX(ptxdata,MATCH(PCC!$J44,ptxrow,),MATCH(3,ptxcol,)),"Return to provider")</f>
        <v>Return to provider</v>
      </c>
      <c r="X44" s="332" t="str">
        <f>IFERROR(INDEX(stxdata,MATCH(PCC!$N44,stxrow,),MATCH(2,stxcol,)),"Return to provider")</f>
        <v>Return to provider</v>
      </c>
      <c r="Y44" s="332" t="str">
        <f>RIGHT(PCC!N44,1)</f>
        <v/>
      </c>
      <c r="Z44" s="332" t="str">
        <f>IFERROR(INDEX(nsxdata,MATCH(PCC!$R44,nsxrow,),MATCH("Cat",nsxcol,)),"Return to provider")</f>
        <v>Return to provider</v>
      </c>
      <c r="AA44" s="332" t="str">
        <f>IFERROR(INDEX(nsxdata,MATCH(PCC!$R44,nsxrow,),MATCH("a",nsxcol,)),"Return to provider")</f>
        <v>Return to provider</v>
      </c>
      <c r="AB44" s="332" t="str">
        <f>IFERROR(INDEX(nsxdata,MATCH(PCC!$R44,nsxrow,),MATCH("GG",nsxcol,)),"Return to provider")</f>
        <v>Return to provider</v>
      </c>
      <c r="AC44" s="332" t="str">
        <f>IFERROR(INDEX(zdata,MATCH(PCC!$P44,zrow,),MATCH("Group",zcol,)),"NTA")</f>
        <v>NTA</v>
      </c>
    </row>
    <row r="45" spans="4:29" x14ac:dyDescent="0.25">
      <c r="D45" s="335"/>
      <c r="T45" s="331">
        <f>+PCC!B45</f>
        <v>0</v>
      </c>
      <c r="U45" s="332" t="str">
        <f>TEXT(PCC!D45,"MMMM")</f>
        <v>January</v>
      </c>
      <c r="V45" s="332" t="str">
        <f>IFERROR(INDEX(ptxdata,MATCH(PCC!$J45,ptxrow,),MATCH(2,ptxcol,)),"Return to provider")</f>
        <v>Return to provider</v>
      </c>
      <c r="W45" s="332" t="str">
        <f>IFERROR(INDEX(ptxdata,MATCH(PCC!$J45,ptxrow,),MATCH(3,ptxcol,)),"Return to provider")</f>
        <v>Return to provider</v>
      </c>
      <c r="X45" s="332" t="str">
        <f>IFERROR(INDEX(stxdata,MATCH(PCC!$N45,stxrow,),MATCH(2,stxcol,)),"Return to provider")</f>
        <v>Return to provider</v>
      </c>
      <c r="Y45" s="332" t="str">
        <f>RIGHT(PCC!N45,1)</f>
        <v/>
      </c>
      <c r="Z45" s="332" t="str">
        <f>IFERROR(INDEX(nsxdata,MATCH(PCC!$R45,nsxrow,),MATCH("Cat",nsxcol,)),"Return to provider")</f>
        <v>Return to provider</v>
      </c>
      <c r="AA45" s="332" t="str">
        <f>IFERROR(INDEX(nsxdata,MATCH(PCC!$R45,nsxrow,),MATCH("a",nsxcol,)),"Return to provider")</f>
        <v>Return to provider</v>
      </c>
      <c r="AB45" s="332" t="str">
        <f>IFERROR(INDEX(nsxdata,MATCH(PCC!$R45,nsxrow,),MATCH("GG",nsxcol,)),"Return to provider")</f>
        <v>Return to provider</v>
      </c>
      <c r="AC45" s="332" t="str">
        <f>IFERROR(INDEX(zdata,MATCH(PCC!$P45,zrow,),MATCH("Group",zcol,)),"NTA")</f>
        <v>NTA</v>
      </c>
    </row>
    <row r="46" spans="4:29" x14ac:dyDescent="0.25">
      <c r="D46" s="335"/>
      <c r="T46" s="331">
        <f>+PCC!B46</f>
        <v>0</v>
      </c>
      <c r="U46" s="332" t="str">
        <f>TEXT(PCC!D46,"MMMM")</f>
        <v>January</v>
      </c>
      <c r="V46" s="332" t="str">
        <f>IFERROR(INDEX(ptxdata,MATCH(PCC!$J46,ptxrow,),MATCH(2,ptxcol,)),"Return to provider")</f>
        <v>Return to provider</v>
      </c>
      <c r="W46" s="332" t="str">
        <f>IFERROR(INDEX(ptxdata,MATCH(PCC!$J46,ptxrow,),MATCH(3,ptxcol,)),"Return to provider")</f>
        <v>Return to provider</v>
      </c>
      <c r="X46" s="332" t="str">
        <f>IFERROR(INDEX(stxdata,MATCH(PCC!$N46,stxrow,),MATCH(2,stxcol,)),"Return to provider")</f>
        <v>Return to provider</v>
      </c>
      <c r="Y46" s="332" t="str">
        <f>RIGHT(PCC!N46,1)</f>
        <v/>
      </c>
      <c r="Z46" s="332" t="str">
        <f>IFERROR(INDEX(nsxdata,MATCH(PCC!$R46,nsxrow,),MATCH("Cat",nsxcol,)),"Return to provider")</f>
        <v>Return to provider</v>
      </c>
      <c r="AA46" s="332" t="str">
        <f>IFERROR(INDEX(nsxdata,MATCH(PCC!$R46,nsxrow,),MATCH("a",nsxcol,)),"Return to provider")</f>
        <v>Return to provider</v>
      </c>
      <c r="AB46" s="332" t="str">
        <f>IFERROR(INDEX(nsxdata,MATCH(PCC!$R46,nsxrow,),MATCH("GG",nsxcol,)),"Return to provider")</f>
        <v>Return to provider</v>
      </c>
      <c r="AC46" s="332" t="str">
        <f>IFERROR(INDEX(zdata,MATCH(PCC!$P46,zrow,),MATCH("Group",zcol,)),"NTA")</f>
        <v>NTA</v>
      </c>
    </row>
    <row r="47" spans="4:29" x14ac:dyDescent="0.25">
      <c r="D47" s="335"/>
      <c r="T47" s="331">
        <f>+PCC!B47</f>
        <v>0</v>
      </c>
      <c r="U47" s="332" t="str">
        <f>TEXT(PCC!D47,"MMMM")</f>
        <v>January</v>
      </c>
      <c r="V47" s="332" t="str">
        <f>IFERROR(INDEX(ptxdata,MATCH(PCC!$J47,ptxrow,),MATCH(2,ptxcol,)),"Return to provider")</f>
        <v>Return to provider</v>
      </c>
      <c r="W47" s="332" t="str">
        <f>IFERROR(INDEX(ptxdata,MATCH(PCC!$J47,ptxrow,),MATCH(3,ptxcol,)),"Return to provider")</f>
        <v>Return to provider</v>
      </c>
      <c r="X47" s="332" t="str">
        <f>IFERROR(INDEX(stxdata,MATCH(PCC!$N47,stxrow,),MATCH(2,stxcol,)),"Return to provider")</f>
        <v>Return to provider</v>
      </c>
      <c r="Y47" s="332" t="str">
        <f>RIGHT(PCC!N47,1)</f>
        <v/>
      </c>
      <c r="Z47" s="332" t="str">
        <f>IFERROR(INDEX(nsxdata,MATCH(PCC!$R47,nsxrow,),MATCH("Cat",nsxcol,)),"Return to provider")</f>
        <v>Return to provider</v>
      </c>
      <c r="AA47" s="332" t="str">
        <f>IFERROR(INDEX(nsxdata,MATCH(PCC!$R47,nsxrow,),MATCH("a",nsxcol,)),"Return to provider")</f>
        <v>Return to provider</v>
      </c>
      <c r="AB47" s="332" t="str">
        <f>IFERROR(INDEX(nsxdata,MATCH(PCC!$R47,nsxrow,),MATCH("GG",nsxcol,)),"Return to provider")</f>
        <v>Return to provider</v>
      </c>
      <c r="AC47" s="332" t="str">
        <f>IFERROR(INDEX(zdata,MATCH(PCC!$P47,zrow,),MATCH("Group",zcol,)),"NTA")</f>
        <v>NTA</v>
      </c>
    </row>
    <row r="48" spans="4:29" x14ac:dyDescent="0.25">
      <c r="D48" s="335"/>
      <c r="T48" s="331">
        <f>+PCC!B48</f>
        <v>0</v>
      </c>
      <c r="U48" s="332" t="str">
        <f>TEXT(PCC!D48,"MMMM")</f>
        <v>January</v>
      </c>
      <c r="V48" s="332" t="str">
        <f>IFERROR(INDEX(ptxdata,MATCH(PCC!$J48,ptxrow,),MATCH(2,ptxcol,)),"Return to provider")</f>
        <v>Return to provider</v>
      </c>
      <c r="W48" s="332" t="str">
        <f>IFERROR(INDEX(ptxdata,MATCH(PCC!$J48,ptxrow,),MATCH(3,ptxcol,)),"Return to provider")</f>
        <v>Return to provider</v>
      </c>
      <c r="X48" s="332" t="str">
        <f>IFERROR(INDEX(stxdata,MATCH(PCC!$N48,stxrow,),MATCH(2,stxcol,)),"Return to provider")</f>
        <v>Return to provider</v>
      </c>
      <c r="Y48" s="332" t="str">
        <f>RIGHT(PCC!N48,1)</f>
        <v/>
      </c>
      <c r="Z48" s="332" t="str">
        <f>IFERROR(INDEX(nsxdata,MATCH(PCC!$R48,nsxrow,),MATCH("Cat",nsxcol,)),"Return to provider")</f>
        <v>Return to provider</v>
      </c>
      <c r="AA48" s="332" t="str">
        <f>IFERROR(INDEX(nsxdata,MATCH(PCC!$R48,nsxrow,),MATCH("a",nsxcol,)),"Return to provider")</f>
        <v>Return to provider</v>
      </c>
      <c r="AB48" s="332" t="str">
        <f>IFERROR(INDEX(nsxdata,MATCH(PCC!$R48,nsxrow,),MATCH("GG",nsxcol,)),"Return to provider")</f>
        <v>Return to provider</v>
      </c>
      <c r="AC48" s="332" t="str">
        <f>IFERROR(INDEX(zdata,MATCH(PCC!$P48,zrow,),MATCH("Group",zcol,)),"NTA")</f>
        <v>NTA</v>
      </c>
    </row>
    <row r="49" spans="4:29" x14ac:dyDescent="0.25">
      <c r="D49" s="335"/>
      <c r="T49" s="331">
        <f>+PCC!B49</f>
        <v>0</v>
      </c>
      <c r="U49" s="332" t="str">
        <f>TEXT(PCC!D49,"MMMM")</f>
        <v>January</v>
      </c>
      <c r="V49" s="332" t="str">
        <f>IFERROR(INDEX(ptxdata,MATCH(PCC!$J49,ptxrow,),MATCH(2,ptxcol,)),"Return to provider")</f>
        <v>Return to provider</v>
      </c>
      <c r="W49" s="332" t="str">
        <f>IFERROR(INDEX(ptxdata,MATCH(PCC!$J49,ptxrow,),MATCH(3,ptxcol,)),"Return to provider")</f>
        <v>Return to provider</v>
      </c>
      <c r="X49" s="332" t="str">
        <f>IFERROR(INDEX(stxdata,MATCH(PCC!$N49,stxrow,),MATCH(2,stxcol,)),"Return to provider")</f>
        <v>Return to provider</v>
      </c>
      <c r="Y49" s="332" t="str">
        <f>RIGHT(PCC!N49,1)</f>
        <v/>
      </c>
      <c r="Z49" s="332" t="str">
        <f>IFERROR(INDEX(nsxdata,MATCH(PCC!$R49,nsxrow,),MATCH("Cat",nsxcol,)),"Return to provider")</f>
        <v>Return to provider</v>
      </c>
      <c r="AA49" s="332" t="str">
        <f>IFERROR(INDEX(nsxdata,MATCH(PCC!$R49,nsxrow,),MATCH("a",nsxcol,)),"Return to provider")</f>
        <v>Return to provider</v>
      </c>
      <c r="AB49" s="332" t="str">
        <f>IFERROR(INDEX(nsxdata,MATCH(PCC!$R49,nsxrow,),MATCH("GG",nsxcol,)),"Return to provider")</f>
        <v>Return to provider</v>
      </c>
      <c r="AC49" s="332" t="str">
        <f>IFERROR(INDEX(zdata,MATCH(PCC!$P49,zrow,),MATCH("Group",zcol,)),"NTA")</f>
        <v>NTA</v>
      </c>
    </row>
    <row r="50" spans="4:29" x14ac:dyDescent="0.25">
      <c r="D50" s="335"/>
      <c r="T50" s="331">
        <f>+PCC!B50</f>
        <v>0</v>
      </c>
      <c r="U50" s="332" t="str">
        <f>TEXT(PCC!D50,"MMMM")</f>
        <v>January</v>
      </c>
      <c r="V50" s="332" t="str">
        <f>IFERROR(INDEX(ptxdata,MATCH(PCC!$J50,ptxrow,),MATCH(2,ptxcol,)),"Return to provider")</f>
        <v>Return to provider</v>
      </c>
      <c r="W50" s="332" t="str">
        <f>IFERROR(INDEX(ptxdata,MATCH(PCC!$J50,ptxrow,),MATCH(3,ptxcol,)),"Return to provider")</f>
        <v>Return to provider</v>
      </c>
      <c r="X50" s="332" t="str">
        <f>IFERROR(INDEX(stxdata,MATCH(PCC!$N50,stxrow,),MATCH(2,stxcol,)),"Return to provider")</f>
        <v>Return to provider</v>
      </c>
      <c r="Y50" s="332" t="str">
        <f>RIGHT(PCC!N50,1)</f>
        <v/>
      </c>
      <c r="Z50" s="332" t="str">
        <f>IFERROR(INDEX(nsxdata,MATCH(PCC!$R50,nsxrow,),MATCH("Cat",nsxcol,)),"Return to provider")</f>
        <v>Return to provider</v>
      </c>
      <c r="AA50" s="332" t="str">
        <f>IFERROR(INDEX(nsxdata,MATCH(PCC!$R50,nsxrow,),MATCH("a",nsxcol,)),"Return to provider")</f>
        <v>Return to provider</v>
      </c>
      <c r="AB50" s="332" t="str">
        <f>IFERROR(INDEX(nsxdata,MATCH(PCC!$R50,nsxrow,),MATCH("GG",nsxcol,)),"Return to provider")</f>
        <v>Return to provider</v>
      </c>
      <c r="AC50" s="332" t="str">
        <f>IFERROR(INDEX(zdata,MATCH(PCC!$P50,zrow,),MATCH("Group",zcol,)),"NTA")</f>
        <v>NTA</v>
      </c>
    </row>
    <row r="51" spans="4:29" x14ac:dyDescent="0.25">
      <c r="D51" s="335"/>
      <c r="T51" s="331">
        <f>+PCC!B51</f>
        <v>0</v>
      </c>
      <c r="U51" s="332" t="str">
        <f>TEXT(PCC!D51,"MMMM")</f>
        <v>January</v>
      </c>
      <c r="V51" s="332" t="str">
        <f>IFERROR(INDEX(ptxdata,MATCH(PCC!$J51,ptxrow,),MATCH(2,ptxcol,)),"Return to provider")</f>
        <v>Return to provider</v>
      </c>
      <c r="W51" s="332" t="str">
        <f>IFERROR(INDEX(ptxdata,MATCH(PCC!$J51,ptxrow,),MATCH(3,ptxcol,)),"Return to provider")</f>
        <v>Return to provider</v>
      </c>
      <c r="X51" s="332" t="str">
        <f>IFERROR(INDEX(stxdata,MATCH(PCC!$N51,stxrow,),MATCH(2,stxcol,)),"Return to provider")</f>
        <v>Return to provider</v>
      </c>
      <c r="Y51" s="332" t="str">
        <f>RIGHT(PCC!N51,1)</f>
        <v/>
      </c>
      <c r="Z51" s="332" t="str">
        <f>IFERROR(INDEX(nsxdata,MATCH(PCC!$R51,nsxrow,),MATCH("Cat",nsxcol,)),"Return to provider")</f>
        <v>Return to provider</v>
      </c>
      <c r="AA51" s="332" t="str">
        <f>IFERROR(INDEX(nsxdata,MATCH(PCC!$R51,nsxrow,),MATCH("a",nsxcol,)),"Return to provider")</f>
        <v>Return to provider</v>
      </c>
      <c r="AB51" s="332" t="str">
        <f>IFERROR(INDEX(nsxdata,MATCH(PCC!$R51,nsxrow,),MATCH("GG",nsxcol,)),"Return to provider")</f>
        <v>Return to provider</v>
      </c>
      <c r="AC51" s="332" t="str">
        <f>IFERROR(INDEX(zdata,MATCH(PCC!$P51,zrow,),MATCH("Group",zcol,)),"NTA")</f>
        <v>NTA</v>
      </c>
    </row>
    <row r="52" spans="4:29" x14ac:dyDescent="0.25">
      <c r="D52" s="335"/>
      <c r="T52" s="331">
        <f>+PCC!B52</f>
        <v>0</v>
      </c>
      <c r="U52" s="332" t="str">
        <f>TEXT(PCC!D52,"MMMM")</f>
        <v>January</v>
      </c>
      <c r="V52" s="332" t="str">
        <f>IFERROR(INDEX(ptxdata,MATCH(PCC!$J52,ptxrow,),MATCH(2,ptxcol,)),"Return to provider")</f>
        <v>Return to provider</v>
      </c>
      <c r="W52" s="332" t="str">
        <f>IFERROR(INDEX(ptxdata,MATCH(PCC!$J52,ptxrow,),MATCH(3,ptxcol,)),"Return to provider")</f>
        <v>Return to provider</v>
      </c>
      <c r="X52" s="332" t="str">
        <f>IFERROR(INDEX(stxdata,MATCH(PCC!$N52,stxrow,),MATCH(2,stxcol,)),"Return to provider")</f>
        <v>Return to provider</v>
      </c>
      <c r="Y52" s="332" t="str">
        <f>RIGHT(PCC!N52,1)</f>
        <v/>
      </c>
      <c r="Z52" s="332" t="str">
        <f>IFERROR(INDEX(nsxdata,MATCH(PCC!$R52,nsxrow,),MATCH("Cat",nsxcol,)),"Return to provider")</f>
        <v>Return to provider</v>
      </c>
      <c r="AA52" s="332" t="str">
        <f>IFERROR(INDEX(nsxdata,MATCH(PCC!$R52,nsxrow,),MATCH("a",nsxcol,)),"Return to provider")</f>
        <v>Return to provider</v>
      </c>
      <c r="AB52" s="332" t="str">
        <f>IFERROR(INDEX(nsxdata,MATCH(PCC!$R52,nsxrow,),MATCH("GG",nsxcol,)),"Return to provider")</f>
        <v>Return to provider</v>
      </c>
      <c r="AC52" s="332" t="str">
        <f>IFERROR(INDEX(zdata,MATCH(PCC!$P52,zrow,),MATCH("Group",zcol,)),"NTA")</f>
        <v>NTA</v>
      </c>
    </row>
    <row r="53" spans="4:29" x14ac:dyDescent="0.25">
      <c r="D53" s="335"/>
      <c r="T53" s="331">
        <f>+PCC!B53</f>
        <v>0</v>
      </c>
      <c r="U53" s="332" t="str">
        <f>TEXT(PCC!D53,"MMMM")</f>
        <v>January</v>
      </c>
      <c r="V53" s="332" t="str">
        <f>IFERROR(INDEX(ptxdata,MATCH(PCC!$J53,ptxrow,),MATCH(2,ptxcol,)),"Return to provider")</f>
        <v>Return to provider</v>
      </c>
      <c r="W53" s="332" t="str">
        <f>IFERROR(INDEX(ptxdata,MATCH(PCC!$J53,ptxrow,),MATCH(3,ptxcol,)),"Return to provider")</f>
        <v>Return to provider</v>
      </c>
      <c r="X53" s="332" t="str">
        <f>IFERROR(INDEX(stxdata,MATCH(PCC!$N53,stxrow,),MATCH(2,stxcol,)),"Return to provider")</f>
        <v>Return to provider</v>
      </c>
      <c r="Y53" s="332" t="str">
        <f>RIGHT(PCC!N53,1)</f>
        <v/>
      </c>
      <c r="Z53" s="332" t="str">
        <f>IFERROR(INDEX(nsxdata,MATCH(PCC!$R53,nsxrow,),MATCH("Cat",nsxcol,)),"Return to provider")</f>
        <v>Return to provider</v>
      </c>
      <c r="AA53" s="332" t="str">
        <f>IFERROR(INDEX(nsxdata,MATCH(PCC!$R53,nsxrow,),MATCH("a",nsxcol,)),"Return to provider")</f>
        <v>Return to provider</v>
      </c>
      <c r="AB53" s="332" t="str">
        <f>IFERROR(INDEX(nsxdata,MATCH(PCC!$R53,nsxrow,),MATCH("GG",nsxcol,)),"Return to provider")</f>
        <v>Return to provider</v>
      </c>
      <c r="AC53" s="332" t="str">
        <f>IFERROR(INDEX(zdata,MATCH(PCC!$P53,zrow,),MATCH("Group",zcol,)),"NTA")</f>
        <v>NTA</v>
      </c>
    </row>
    <row r="54" spans="4:29" x14ac:dyDescent="0.25">
      <c r="D54" s="335"/>
      <c r="T54" s="331">
        <f>+PCC!B54</f>
        <v>0</v>
      </c>
      <c r="U54" s="332" t="str">
        <f>TEXT(PCC!D54,"MMMM")</f>
        <v>January</v>
      </c>
      <c r="V54" s="332" t="str">
        <f>IFERROR(INDEX(ptxdata,MATCH(PCC!$J54,ptxrow,),MATCH(2,ptxcol,)),"Return to provider")</f>
        <v>Return to provider</v>
      </c>
      <c r="W54" s="332" t="str">
        <f>IFERROR(INDEX(ptxdata,MATCH(PCC!$J54,ptxrow,),MATCH(3,ptxcol,)),"Return to provider")</f>
        <v>Return to provider</v>
      </c>
      <c r="X54" s="332" t="str">
        <f>IFERROR(INDEX(stxdata,MATCH(PCC!$N54,stxrow,),MATCH(2,stxcol,)),"Return to provider")</f>
        <v>Return to provider</v>
      </c>
      <c r="Y54" s="332" t="str">
        <f>RIGHT(PCC!N54,1)</f>
        <v/>
      </c>
      <c r="Z54" s="332" t="str">
        <f>IFERROR(INDEX(nsxdata,MATCH(PCC!$R54,nsxrow,),MATCH("Cat",nsxcol,)),"Return to provider")</f>
        <v>Return to provider</v>
      </c>
      <c r="AA54" s="332" t="str">
        <f>IFERROR(INDEX(nsxdata,MATCH(PCC!$R54,nsxrow,),MATCH("a",nsxcol,)),"Return to provider")</f>
        <v>Return to provider</v>
      </c>
      <c r="AB54" s="332" t="str">
        <f>IFERROR(INDEX(nsxdata,MATCH(PCC!$R54,nsxrow,),MATCH("GG",nsxcol,)),"Return to provider")</f>
        <v>Return to provider</v>
      </c>
      <c r="AC54" s="332" t="str">
        <f>IFERROR(INDEX(zdata,MATCH(PCC!$P54,zrow,),MATCH("Group",zcol,)),"NTA")</f>
        <v>NTA</v>
      </c>
    </row>
    <row r="55" spans="4:29" x14ac:dyDescent="0.25">
      <c r="D55" s="335"/>
      <c r="T55" s="331">
        <f>+PCC!B55</f>
        <v>0</v>
      </c>
      <c r="U55" s="332" t="str">
        <f>TEXT(PCC!D55,"MMMM")</f>
        <v>January</v>
      </c>
      <c r="V55" s="332" t="str">
        <f>IFERROR(INDEX(ptxdata,MATCH(PCC!$J55,ptxrow,),MATCH(2,ptxcol,)),"Return to provider")</f>
        <v>Return to provider</v>
      </c>
      <c r="W55" s="332" t="str">
        <f>IFERROR(INDEX(ptxdata,MATCH(PCC!$J55,ptxrow,),MATCH(3,ptxcol,)),"Return to provider")</f>
        <v>Return to provider</v>
      </c>
      <c r="X55" s="332" t="str">
        <f>IFERROR(INDEX(stxdata,MATCH(PCC!$N55,stxrow,),MATCH(2,stxcol,)),"Return to provider")</f>
        <v>Return to provider</v>
      </c>
      <c r="Y55" s="332" t="str">
        <f>RIGHT(PCC!N55,1)</f>
        <v/>
      </c>
      <c r="Z55" s="332" t="str">
        <f>IFERROR(INDEX(nsxdata,MATCH(PCC!$R55,nsxrow,),MATCH("Cat",nsxcol,)),"Return to provider")</f>
        <v>Return to provider</v>
      </c>
      <c r="AA55" s="332" t="str">
        <f>IFERROR(INDEX(nsxdata,MATCH(PCC!$R55,nsxrow,),MATCH("a",nsxcol,)),"Return to provider")</f>
        <v>Return to provider</v>
      </c>
      <c r="AB55" s="332" t="str">
        <f>IFERROR(INDEX(nsxdata,MATCH(PCC!$R55,nsxrow,),MATCH("GG",nsxcol,)),"Return to provider")</f>
        <v>Return to provider</v>
      </c>
      <c r="AC55" s="332" t="str">
        <f>IFERROR(INDEX(zdata,MATCH(PCC!$P55,zrow,),MATCH("Group",zcol,)),"NTA")</f>
        <v>NTA</v>
      </c>
    </row>
    <row r="56" spans="4:29" x14ac:dyDescent="0.25">
      <c r="D56" s="335"/>
      <c r="T56" s="331">
        <f>+PCC!B56</f>
        <v>0</v>
      </c>
      <c r="U56" s="332" t="str">
        <f>TEXT(PCC!D56,"MMMM")</f>
        <v>January</v>
      </c>
      <c r="V56" s="332" t="str">
        <f>IFERROR(INDEX(ptxdata,MATCH(PCC!$J56,ptxrow,),MATCH(2,ptxcol,)),"Return to provider")</f>
        <v>Return to provider</v>
      </c>
      <c r="W56" s="332" t="str">
        <f>IFERROR(INDEX(ptxdata,MATCH(PCC!$J56,ptxrow,),MATCH(3,ptxcol,)),"Return to provider")</f>
        <v>Return to provider</v>
      </c>
      <c r="X56" s="332" t="str">
        <f>IFERROR(INDEX(stxdata,MATCH(PCC!$N56,stxrow,),MATCH(2,stxcol,)),"Return to provider")</f>
        <v>Return to provider</v>
      </c>
      <c r="Y56" s="332" t="str">
        <f>RIGHT(PCC!N56,1)</f>
        <v/>
      </c>
      <c r="Z56" s="332" t="str">
        <f>IFERROR(INDEX(nsxdata,MATCH(PCC!$R56,nsxrow,),MATCH("Cat",nsxcol,)),"Return to provider")</f>
        <v>Return to provider</v>
      </c>
      <c r="AA56" s="332" t="str">
        <f>IFERROR(INDEX(nsxdata,MATCH(PCC!$R56,nsxrow,),MATCH("a",nsxcol,)),"Return to provider")</f>
        <v>Return to provider</v>
      </c>
      <c r="AB56" s="332" t="str">
        <f>IFERROR(INDEX(nsxdata,MATCH(PCC!$R56,nsxrow,),MATCH("GG",nsxcol,)),"Return to provider")</f>
        <v>Return to provider</v>
      </c>
      <c r="AC56" s="332" t="str">
        <f>IFERROR(INDEX(zdata,MATCH(PCC!$P56,zrow,),MATCH("Group",zcol,)),"NTA")</f>
        <v>NTA</v>
      </c>
    </row>
    <row r="57" spans="4:29" x14ac:dyDescent="0.25">
      <c r="D57" s="335"/>
      <c r="T57" s="331">
        <f>+PCC!B57</f>
        <v>0</v>
      </c>
      <c r="U57" s="332" t="str">
        <f>TEXT(PCC!D57,"MMMM")</f>
        <v>January</v>
      </c>
      <c r="V57" s="332" t="str">
        <f>IFERROR(INDEX(ptxdata,MATCH(PCC!$J57,ptxrow,),MATCH(2,ptxcol,)),"Return to provider")</f>
        <v>Return to provider</v>
      </c>
      <c r="W57" s="332" t="str">
        <f>IFERROR(INDEX(ptxdata,MATCH(PCC!$J57,ptxrow,),MATCH(3,ptxcol,)),"Return to provider")</f>
        <v>Return to provider</v>
      </c>
      <c r="X57" s="332" t="str">
        <f>IFERROR(INDEX(stxdata,MATCH(PCC!$N57,stxrow,),MATCH(2,stxcol,)),"Return to provider")</f>
        <v>Return to provider</v>
      </c>
      <c r="Y57" s="332" t="str">
        <f>RIGHT(PCC!N57,1)</f>
        <v/>
      </c>
      <c r="Z57" s="332" t="str">
        <f>IFERROR(INDEX(nsxdata,MATCH(PCC!$R57,nsxrow,),MATCH("Cat",nsxcol,)),"Return to provider")</f>
        <v>Return to provider</v>
      </c>
      <c r="AA57" s="332" t="str">
        <f>IFERROR(INDEX(nsxdata,MATCH(PCC!$R57,nsxrow,),MATCH("a",nsxcol,)),"Return to provider")</f>
        <v>Return to provider</v>
      </c>
      <c r="AB57" s="332" t="str">
        <f>IFERROR(INDEX(nsxdata,MATCH(PCC!$R57,nsxrow,),MATCH("GG",nsxcol,)),"Return to provider")</f>
        <v>Return to provider</v>
      </c>
      <c r="AC57" s="332" t="str">
        <f>IFERROR(INDEX(zdata,MATCH(PCC!$P57,zrow,),MATCH("Group",zcol,)),"NTA")</f>
        <v>NTA</v>
      </c>
    </row>
    <row r="58" spans="4:29" x14ac:dyDescent="0.25">
      <c r="D58" s="335"/>
      <c r="T58" s="331">
        <f>+PCC!B58</f>
        <v>0</v>
      </c>
      <c r="U58" s="332" t="str">
        <f>TEXT(PCC!D58,"MMMM")</f>
        <v>January</v>
      </c>
      <c r="V58" s="332" t="str">
        <f>IFERROR(INDEX(ptxdata,MATCH(PCC!$J58,ptxrow,),MATCH(2,ptxcol,)),"Return to provider")</f>
        <v>Return to provider</v>
      </c>
      <c r="W58" s="332" t="str">
        <f>IFERROR(INDEX(ptxdata,MATCH(PCC!$J58,ptxrow,),MATCH(3,ptxcol,)),"Return to provider")</f>
        <v>Return to provider</v>
      </c>
      <c r="X58" s="332" t="str">
        <f>IFERROR(INDEX(stxdata,MATCH(PCC!$N58,stxrow,),MATCH(2,stxcol,)),"Return to provider")</f>
        <v>Return to provider</v>
      </c>
      <c r="Y58" s="332" t="str">
        <f>RIGHT(PCC!N58,1)</f>
        <v/>
      </c>
      <c r="Z58" s="332" t="str">
        <f>IFERROR(INDEX(nsxdata,MATCH(PCC!$R58,nsxrow,),MATCH("Cat",nsxcol,)),"Return to provider")</f>
        <v>Return to provider</v>
      </c>
      <c r="AA58" s="332" t="str">
        <f>IFERROR(INDEX(nsxdata,MATCH(PCC!$R58,nsxrow,),MATCH("a",nsxcol,)),"Return to provider")</f>
        <v>Return to provider</v>
      </c>
      <c r="AB58" s="332" t="str">
        <f>IFERROR(INDEX(nsxdata,MATCH(PCC!$R58,nsxrow,),MATCH("GG",nsxcol,)),"Return to provider")</f>
        <v>Return to provider</v>
      </c>
      <c r="AC58" s="332" t="str">
        <f>IFERROR(INDEX(zdata,MATCH(PCC!$P58,zrow,),MATCH("Group",zcol,)),"NTA")</f>
        <v>NTA</v>
      </c>
    </row>
    <row r="59" spans="4:29" x14ac:dyDescent="0.25">
      <c r="D59" s="335"/>
      <c r="T59" s="331">
        <f>+PCC!B59</f>
        <v>0</v>
      </c>
      <c r="U59" s="332" t="str">
        <f>TEXT(PCC!D59,"MMMM")</f>
        <v>January</v>
      </c>
      <c r="V59" s="332" t="str">
        <f>IFERROR(INDEX(ptxdata,MATCH(PCC!$J59,ptxrow,),MATCH(2,ptxcol,)),"Return to provider")</f>
        <v>Return to provider</v>
      </c>
      <c r="W59" s="332" t="str">
        <f>IFERROR(INDEX(ptxdata,MATCH(PCC!$J59,ptxrow,),MATCH(3,ptxcol,)),"Return to provider")</f>
        <v>Return to provider</v>
      </c>
      <c r="X59" s="332" t="str">
        <f>IFERROR(INDEX(stxdata,MATCH(PCC!$N59,stxrow,),MATCH(2,stxcol,)),"Return to provider")</f>
        <v>Return to provider</v>
      </c>
      <c r="Y59" s="332" t="str">
        <f>RIGHT(PCC!N59,1)</f>
        <v/>
      </c>
      <c r="Z59" s="332" t="str">
        <f>IFERROR(INDEX(nsxdata,MATCH(PCC!$R59,nsxrow,),MATCH("Cat",nsxcol,)),"Return to provider")</f>
        <v>Return to provider</v>
      </c>
      <c r="AA59" s="332" t="str">
        <f>IFERROR(INDEX(nsxdata,MATCH(PCC!$R59,nsxrow,),MATCH("a",nsxcol,)),"Return to provider")</f>
        <v>Return to provider</v>
      </c>
      <c r="AB59" s="332" t="str">
        <f>IFERROR(INDEX(nsxdata,MATCH(PCC!$R59,nsxrow,),MATCH("GG",nsxcol,)),"Return to provider")</f>
        <v>Return to provider</v>
      </c>
      <c r="AC59" s="332" t="str">
        <f>IFERROR(INDEX(zdata,MATCH(PCC!$P59,zrow,),MATCH("Group",zcol,)),"NTA")</f>
        <v>NTA</v>
      </c>
    </row>
    <row r="60" spans="4:29" x14ac:dyDescent="0.25">
      <c r="D60" s="335"/>
      <c r="T60" s="331">
        <f>+PCC!B60</f>
        <v>0</v>
      </c>
      <c r="U60" s="332" t="str">
        <f>TEXT(PCC!D60,"MMMM")</f>
        <v>January</v>
      </c>
      <c r="V60" s="332" t="str">
        <f>IFERROR(INDEX(ptxdata,MATCH(PCC!$J60,ptxrow,),MATCH(2,ptxcol,)),"Return to provider")</f>
        <v>Return to provider</v>
      </c>
      <c r="W60" s="332" t="str">
        <f>IFERROR(INDEX(ptxdata,MATCH(PCC!$J60,ptxrow,),MATCH(3,ptxcol,)),"Return to provider")</f>
        <v>Return to provider</v>
      </c>
      <c r="X60" s="332" t="str">
        <f>IFERROR(INDEX(stxdata,MATCH(PCC!$N60,stxrow,),MATCH(2,stxcol,)),"Return to provider")</f>
        <v>Return to provider</v>
      </c>
      <c r="Y60" s="332" t="str">
        <f>RIGHT(PCC!N60,1)</f>
        <v/>
      </c>
      <c r="Z60" s="332" t="str">
        <f>IFERROR(INDEX(nsxdata,MATCH(PCC!$R60,nsxrow,),MATCH("Cat",nsxcol,)),"Return to provider")</f>
        <v>Return to provider</v>
      </c>
      <c r="AA60" s="332" t="str">
        <f>IFERROR(INDEX(nsxdata,MATCH(PCC!$R60,nsxrow,),MATCH("a",nsxcol,)),"Return to provider")</f>
        <v>Return to provider</v>
      </c>
      <c r="AB60" s="332" t="str">
        <f>IFERROR(INDEX(nsxdata,MATCH(PCC!$R60,nsxrow,),MATCH("GG",nsxcol,)),"Return to provider")</f>
        <v>Return to provider</v>
      </c>
      <c r="AC60" s="332" t="str">
        <f>IFERROR(INDEX(zdata,MATCH(PCC!$P60,zrow,),MATCH("Group",zcol,)),"NTA")</f>
        <v>NTA</v>
      </c>
    </row>
    <row r="61" spans="4:29" x14ac:dyDescent="0.25">
      <c r="D61" s="335"/>
      <c r="T61" s="331">
        <f>+PCC!B61</f>
        <v>0</v>
      </c>
      <c r="U61" s="332" t="str">
        <f>TEXT(PCC!D61,"MMMM")</f>
        <v>January</v>
      </c>
      <c r="V61" s="332" t="str">
        <f>IFERROR(INDEX(ptxdata,MATCH(PCC!$J61,ptxrow,),MATCH(2,ptxcol,)),"Return to provider")</f>
        <v>Return to provider</v>
      </c>
      <c r="W61" s="332" t="str">
        <f>IFERROR(INDEX(ptxdata,MATCH(PCC!$J61,ptxrow,),MATCH(3,ptxcol,)),"Return to provider")</f>
        <v>Return to provider</v>
      </c>
      <c r="X61" s="332" t="str">
        <f>IFERROR(INDEX(stxdata,MATCH(PCC!$N61,stxrow,),MATCH(2,stxcol,)),"Return to provider")</f>
        <v>Return to provider</v>
      </c>
      <c r="Y61" s="332" t="str">
        <f>RIGHT(PCC!N61,1)</f>
        <v/>
      </c>
      <c r="Z61" s="332" t="str">
        <f>IFERROR(INDEX(nsxdata,MATCH(PCC!$R61,nsxrow,),MATCH("Cat",nsxcol,)),"Return to provider")</f>
        <v>Return to provider</v>
      </c>
      <c r="AA61" s="332" t="str">
        <f>IFERROR(INDEX(nsxdata,MATCH(PCC!$R61,nsxrow,),MATCH("a",nsxcol,)),"Return to provider")</f>
        <v>Return to provider</v>
      </c>
      <c r="AB61" s="332" t="str">
        <f>IFERROR(INDEX(nsxdata,MATCH(PCC!$R61,nsxrow,),MATCH("GG",nsxcol,)),"Return to provider")</f>
        <v>Return to provider</v>
      </c>
      <c r="AC61" s="332" t="str">
        <f>IFERROR(INDEX(zdata,MATCH(PCC!$P61,zrow,),MATCH("Group",zcol,)),"NTA")</f>
        <v>NTA</v>
      </c>
    </row>
    <row r="62" spans="4:29" x14ac:dyDescent="0.25">
      <c r="D62" s="335"/>
      <c r="T62" s="331">
        <f>+PCC!B62</f>
        <v>0</v>
      </c>
      <c r="U62" s="332" t="str">
        <f>TEXT(PCC!D62,"MMMM")</f>
        <v>January</v>
      </c>
      <c r="V62" s="332" t="str">
        <f>IFERROR(INDEX(ptxdata,MATCH(PCC!$J62,ptxrow,),MATCH(2,ptxcol,)),"Return to provider")</f>
        <v>Return to provider</v>
      </c>
      <c r="W62" s="332" t="str">
        <f>IFERROR(INDEX(ptxdata,MATCH(PCC!$J62,ptxrow,),MATCH(3,ptxcol,)),"Return to provider")</f>
        <v>Return to provider</v>
      </c>
      <c r="X62" s="332" t="str">
        <f>IFERROR(INDEX(stxdata,MATCH(PCC!$N62,stxrow,),MATCH(2,stxcol,)),"Return to provider")</f>
        <v>Return to provider</v>
      </c>
      <c r="Y62" s="332" t="str">
        <f>RIGHT(PCC!N62,1)</f>
        <v/>
      </c>
      <c r="Z62" s="332" t="str">
        <f>IFERROR(INDEX(nsxdata,MATCH(PCC!$R62,nsxrow,),MATCH("Cat",nsxcol,)),"Return to provider")</f>
        <v>Return to provider</v>
      </c>
      <c r="AA62" s="332" t="str">
        <f>IFERROR(INDEX(nsxdata,MATCH(PCC!$R62,nsxrow,),MATCH("a",nsxcol,)),"Return to provider")</f>
        <v>Return to provider</v>
      </c>
      <c r="AB62" s="332" t="str">
        <f>IFERROR(INDEX(nsxdata,MATCH(PCC!$R62,nsxrow,),MATCH("GG",nsxcol,)),"Return to provider")</f>
        <v>Return to provider</v>
      </c>
      <c r="AC62" s="332" t="str">
        <f>IFERROR(INDEX(zdata,MATCH(PCC!$P62,zrow,),MATCH("Group",zcol,)),"NTA")</f>
        <v>NTA</v>
      </c>
    </row>
    <row r="63" spans="4:29" x14ac:dyDescent="0.25">
      <c r="D63" s="335"/>
      <c r="T63" s="331">
        <f>+PCC!B63</f>
        <v>0</v>
      </c>
      <c r="U63" s="332" t="str">
        <f>TEXT(PCC!D63,"MMMM")</f>
        <v>January</v>
      </c>
      <c r="V63" s="332" t="str">
        <f>IFERROR(INDEX(ptxdata,MATCH(PCC!$J63,ptxrow,),MATCH(2,ptxcol,)),"Return to provider")</f>
        <v>Return to provider</v>
      </c>
      <c r="W63" s="332" t="str">
        <f>IFERROR(INDEX(ptxdata,MATCH(PCC!$J63,ptxrow,),MATCH(3,ptxcol,)),"Return to provider")</f>
        <v>Return to provider</v>
      </c>
      <c r="X63" s="332" t="str">
        <f>IFERROR(INDEX(stxdata,MATCH(PCC!$N63,stxrow,),MATCH(2,stxcol,)),"Return to provider")</f>
        <v>Return to provider</v>
      </c>
      <c r="Y63" s="332" t="str">
        <f>RIGHT(PCC!N63,1)</f>
        <v/>
      </c>
      <c r="Z63" s="332" t="str">
        <f>IFERROR(INDEX(nsxdata,MATCH(PCC!$R63,nsxrow,),MATCH("Cat",nsxcol,)),"Return to provider")</f>
        <v>Return to provider</v>
      </c>
      <c r="AA63" s="332" t="str">
        <f>IFERROR(INDEX(nsxdata,MATCH(PCC!$R63,nsxrow,),MATCH("a",nsxcol,)),"Return to provider")</f>
        <v>Return to provider</v>
      </c>
      <c r="AB63" s="332" t="str">
        <f>IFERROR(INDEX(nsxdata,MATCH(PCC!$R63,nsxrow,),MATCH("GG",nsxcol,)),"Return to provider")</f>
        <v>Return to provider</v>
      </c>
      <c r="AC63" s="332" t="str">
        <f>IFERROR(INDEX(zdata,MATCH(PCC!$P63,zrow,),MATCH("Group",zcol,)),"NTA")</f>
        <v>NTA</v>
      </c>
    </row>
    <row r="64" spans="4:29" x14ac:dyDescent="0.25">
      <c r="D64" s="335"/>
      <c r="T64" s="331">
        <f>+PCC!B64</f>
        <v>0</v>
      </c>
      <c r="U64" s="332" t="str">
        <f>TEXT(PCC!D64,"MMMM")</f>
        <v>January</v>
      </c>
      <c r="V64" s="332" t="str">
        <f>IFERROR(INDEX(ptxdata,MATCH(PCC!$J64,ptxrow,),MATCH(2,ptxcol,)),"Return to provider")</f>
        <v>Return to provider</v>
      </c>
      <c r="W64" s="332" t="str">
        <f>IFERROR(INDEX(ptxdata,MATCH(PCC!$J64,ptxrow,),MATCH(3,ptxcol,)),"Return to provider")</f>
        <v>Return to provider</v>
      </c>
      <c r="X64" s="332" t="str">
        <f>IFERROR(INDEX(stxdata,MATCH(PCC!$N64,stxrow,),MATCH(2,stxcol,)),"Return to provider")</f>
        <v>Return to provider</v>
      </c>
      <c r="Y64" s="332" t="str">
        <f>RIGHT(PCC!N64,1)</f>
        <v/>
      </c>
      <c r="Z64" s="332" t="str">
        <f>IFERROR(INDEX(nsxdata,MATCH(PCC!$R64,nsxrow,),MATCH("Cat",nsxcol,)),"Return to provider")</f>
        <v>Return to provider</v>
      </c>
      <c r="AA64" s="332" t="str">
        <f>IFERROR(INDEX(nsxdata,MATCH(PCC!$R64,nsxrow,),MATCH("a",nsxcol,)),"Return to provider")</f>
        <v>Return to provider</v>
      </c>
      <c r="AB64" s="332" t="str">
        <f>IFERROR(INDEX(nsxdata,MATCH(PCC!$R64,nsxrow,),MATCH("GG",nsxcol,)),"Return to provider")</f>
        <v>Return to provider</v>
      </c>
      <c r="AC64" s="332" t="str">
        <f>IFERROR(INDEX(zdata,MATCH(PCC!$P64,zrow,),MATCH("Group",zcol,)),"NTA")</f>
        <v>NTA</v>
      </c>
    </row>
    <row r="65" spans="4:29" x14ac:dyDescent="0.25">
      <c r="D65" s="335"/>
      <c r="T65" s="331">
        <f>+PCC!B65</f>
        <v>0</v>
      </c>
      <c r="U65" s="332" t="str">
        <f>TEXT(PCC!D65,"MMMM")</f>
        <v>January</v>
      </c>
      <c r="V65" s="332" t="str">
        <f>IFERROR(INDEX(ptxdata,MATCH(PCC!$J65,ptxrow,),MATCH(2,ptxcol,)),"Return to provider")</f>
        <v>Return to provider</v>
      </c>
      <c r="W65" s="332" t="str">
        <f>IFERROR(INDEX(ptxdata,MATCH(PCC!$J65,ptxrow,),MATCH(3,ptxcol,)),"Return to provider")</f>
        <v>Return to provider</v>
      </c>
      <c r="X65" s="332" t="str">
        <f>IFERROR(INDEX(stxdata,MATCH(PCC!$N65,stxrow,),MATCH(2,stxcol,)),"Return to provider")</f>
        <v>Return to provider</v>
      </c>
      <c r="Y65" s="332" t="str">
        <f>RIGHT(PCC!N65,1)</f>
        <v/>
      </c>
      <c r="Z65" s="332" t="str">
        <f>IFERROR(INDEX(nsxdata,MATCH(PCC!$R65,nsxrow,),MATCH("Cat",nsxcol,)),"Return to provider")</f>
        <v>Return to provider</v>
      </c>
      <c r="AA65" s="332" t="str">
        <f>IFERROR(INDEX(nsxdata,MATCH(PCC!$R65,nsxrow,),MATCH("a",nsxcol,)),"Return to provider")</f>
        <v>Return to provider</v>
      </c>
      <c r="AB65" s="332" t="str">
        <f>IFERROR(INDEX(nsxdata,MATCH(PCC!$R65,nsxrow,),MATCH("GG",nsxcol,)),"Return to provider")</f>
        <v>Return to provider</v>
      </c>
      <c r="AC65" s="332" t="str">
        <f>IFERROR(INDEX(zdata,MATCH(PCC!$P65,zrow,),MATCH("Group",zcol,)),"NTA")</f>
        <v>NTA</v>
      </c>
    </row>
    <row r="66" spans="4:29" x14ac:dyDescent="0.25">
      <c r="D66" s="335"/>
      <c r="T66" s="331">
        <f>+PCC!B66</f>
        <v>0</v>
      </c>
      <c r="U66" s="332" t="str">
        <f>TEXT(PCC!D66,"MMMM")</f>
        <v>January</v>
      </c>
      <c r="V66" s="332" t="str">
        <f>IFERROR(INDEX(ptxdata,MATCH(PCC!$J66,ptxrow,),MATCH(2,ptxcol,)),"Return to provider")</f>
        <v>Return to provider</v>
      </c>
      <c r="W66" s="332" t="str">
        <f>IFERROR(INDEX(ptxdata,MATCH(PCC!$J66,ptxrow,),MATCH(3,ptxcol,)),"Return to provider")</f>
        <v>Return to provider</v>
      </c>
      <c r="X66" s="332" t="str">
        <f>IFERROR(INDEX(stxdata,MATCH(PCC!$N66,stxrow,),MATCH(2,stxcol,)),"Return to provider")</f>
        <v>Return to provider</v>
      </c>
      <c r="Y66" s="332" t="str">
        <f>RIGHT(PCC!N66,1)</f>
        <v/>
      </c>
      <c r="Z66" s="332" t="str">
        <f>IFERROR(INDEX(nsxdata,MATCH(PCC!$R66,nsxrow,),MATCH("Cat",nsxcol,)),"Return to provider")</f>
        <v>Return to provider</v>
      </c>
      <c r="AA66" s="332" t="str">
        <f>IFERROR(INDEX(nsxdata,MATCH(PCC!$R66,nsxrow,),MATCH("a",nsxcol,)),"Return to provider")</f>
        <v>Return to provider</v>
      </c>
      <c r="AB66" s="332" t="str">
        <f>IFERROR(INDEX(nsxdata,MATCH(PCC!$R66,nsxrow,),MATCH("GG",nsxcol,)),"Return to provider")</f>
        <v>Return to provider</v>
      </c>
      <c r="AC66" s="332" t="str">
        <f>IFERROR(INDEX(zdata,MATCH(PCC!$P66,zrow,),MATCH("Group",zcol,)),"NTA")</f>
        <v>NTA</v>
      </c>
    </row>
    <row r="67" spans="4:29" x14ac:dyDescent="0.25">
      <c r="D67" s="335"/>
      <c r="T67" s="331">
        <f>+PCC!B67</f>
        <v>0</v>
      </c>
      <c r="U67" s="332" t="str">
        <f>TEXT(PCC!D67,"MMMM")</f>
        <v>January</v>
      </c>
      <c r="V67" s="332" t="str">
        <f>IFERROR(INDEX(ptxdata,MATCH(PCC!$J67,ptxrow,),MATCH(2,ptxcol,)),"Return to provider")</f>
        <v>Return to provider</v>
      </c>
      <c r="W67" s="332" t="str">
        <f>IFERROR(INDEX(ptxdata,MATCH(PCC!$J67,ptxrow,),MATCH(3,ptxcol,)),"Return to provider")</f>
        <v>Return to provider</v>
      </c>
      <c r="X67" s="332" t="str">
        <f>IFERROR(INDEX(stxdata,MATCH(PCC!$N67,stxrow,),MATCH(2,stxcol,)),"Return to provider")</f>
        <v>Return to provider</v>
      </c>
      <c r="Y67" s="332" t="str">
        <f>RIGHT(PCC!N67,1)</f>
        <v/>
      </c>
      <c r="Z67" s="332" t="str">
        <f>IFERROR(INDEX(nsxdata,MATCH(PCC!$R67,nsxrow,),MATCH("Cat",nsxcol,)),"Return to provider")</f>
        <v>Return to provider</v>
      </c>
      <c r="AA67" s="332" t="str">
        <f>IFERROR(INDEX(nsxdata,MATCH(PCC!$R67,nsxrow,),MATCH("a",nsxcol,)),"Return to provider")</f>
        <v>Return to provider</v>
      </c>
      <c r="AB67" s="332" t="str">
        <f>IFERROR(INDEX(nsxdata,MATCH(PCC!$R67,nsxrow,),MATCH("GG",nsxcol,)),"Return to provider")</f>
        <v>Return to provider</v>
      </c>
      <c r="AC67" s="332" t="str">
        <f>IFERROR(INDEX(zdata,MATCH(PCC!$P67,zrow,),MATCH("Group",zcol,)),"NTA")</f>
        <v>NTA</v>
      </c>
    </row>
    <row r="68" spans="4:29" x14ac:dyDescent="0.25">
      <c r="D68" s="335"/>
      <c r="T68" s="331">
        <f>+PCC!B68</f>
        <v>0</v>
      </c>
      <c r="U68" s="332" t="str">
        <f>TEXT(PCC!D68,"MMMM")</f>
        <v>January</v>
      </c>
      <c r="V68" s="332" t="str">
        <f>IFERROR(INDEX(ptxdata,MATCH(PCC!$J68,ptxrow,),MATCH(2,ptxcol,)),"Return to provider")</f>
        <v>Return to provider</v>
      </c>
      <c r="W68" s="332" t="str">
        <f>IFERROR(INDEX(ptxdata,MATCH(PCC!$J68,ptxrow,),MATCH(3,ptxcol,)),"Return to provider")</f>
        <v>Return to provider</v>
      </c>
      <c r="X68" s="332" t="str">
        <f>IFERROR(INDEX(stxdata,MATCH(PCC!$N68,stxrow,),MATCH(2,stxcol,)),"Return to provider")</f>
        <v>Return to provider</v>
      </c>
      <c r="Y68" s="332" t="str">
        <f>RIGHT(PCC!N68,1)</f>
        <v/>
      </c>
      <c r="Z68" s="332" t="str">
        <f>IFERROR(INDEX(nsxdata,MATCH(PCC!$R68,nsxrow,),MATCH("Cat",nsxcol,)),"Return to provider")</f>
        <v>Return to provider</v>
      </c>
      <c r="AA68" s="332" t="str">
        <f>IFERROR(INDEX(nsxdata,MATCH(PCC!$R68,nsxrow,),MATCH("a",nsxcol,)),"Return to provider")</f>
        <v>Return to provider</v>
      </c>
      <c r="AB68" s="332" t="str">
        <f>IFERROR(INDEX(nsxdata,MATCH(PCC!$R68,nsxrow,),MATCH("GG",nsxcol,)),"Return to provider")</f>
        <v>Return to provider</v>
      </c>
      <c r="AC68" s="332" t="str">
        <f>IFERROR(INDEX(zdata,MATCH(PCC!$P68,zrow,),MATCH("Group",zcol,)),"NTA")</f>
        <v>NTA</v>
      </c>
    </row>
    <row r="69" spans="4:29" x14ac:dyDescent="0.25">
      <c r="D69" s="335"/>
      <c r="T69" s="331">
        <f>+PCC!B69</f>
        <v>0</v>
      </c>
      <c r="U69" s="332" t="str">
        <f>TEXT(PCC!D69,"MMMM")</f>
        <v>January</v>
      </c>
      <c r="V69" s="332" t="str">
        <f>IFERROR(INDEX(ptxdata,MATCH(PCC!$J69,ptxrow,),MATCH(2,ptxcol,)),"Return to provider")</f>
        <v>Return to provider</v>
      </c>
      <c r="W69" s="332" t="str">
        <f>IFERROR(INDEX(ptxdata,MATCH(PCC!$J69,ptxrow,),MATCH(3,ptxcol,)),"Return to provider")</f>
        <v>Return to provider</v>
      </c>
      <c r="X69" s="332" t="str">
        <f>IFERROR(INDEX(stxdata,MATCH(PCC!$N69,stxrow,),MATCH(2,stxcol,)),"Return to provider")</f>
        <v>Return to provider</v>
      </c>
      <c r="Y69" s="332" t="str">
        <f>RIGHT(PCC!N69,1)</f>
        <v/>
      </c>
      <c r="Z69" s="332" t="str">
        <f>IFERROR(INDEX(nsxdata,MATCH(PCC!$R69,nsxrow,),MATCH("Cat",nsxcol,)),"Return to provider")</f>
        <v>Return to provider</v>
      </c>
      <c r="AA69" s="332" t="str">
        <f>IFERROR(INDEX(nsxdata,MATCH(PCC!$R69,nsxrow,),MATCH("a",nsxcol,)),"Return to provider")</f>
        <v>Return to provider</v>
      </c>
      <c r="AB69" s="332" t="str">
        <f>IFERROR(INDEX(nsxdata,MATCH(PCC!$R69,nsxrow,),MATCH("GG",nsxcol,)),"Return to provider")</f>
        <v>Return to provider</v>
      </c>
      <c r="AC69" s="332" t="str">
        <f>IFERROR(INDEX(zdata,MATCH(PCC!$P69,zrow,),MATCH("Group",zcol,)),"NTA")</f>
        <v>NTA</v>
      </c>
    </row>
    <row r="70" spans="4:29" x14ac:dyDescent="0.25">
      <c r="D70" s="335"/>
      <c r="T70" s="331">
        <f>+PCC!B70</f>
        <v>0</v>
      </c>
      <c r="U70" s="332" t="str">
        <f>TEXT(PCC!D70,"MMMM")</f>
        <v>January</v>
      </c>
      <c r="V70" s="332" t="str">
        <f>IFERROR(INDEX(ptxdata,MATCH(PCC!$J70,ptxrow,),MATCH(2,ptxcol,)),"Return to provider")</f>
        <v>Return to provider</v>
      </c>
      <c r="W70" s="332" t="str">
        <f>IFERROR(INDEX(ptxdata,MATCH(PCC!$J70,ptxrow,),MATCH(3,ptxcol,)),"Return to provider")</f>
        <v>Return to provider</v>
      </c>
      <c r="X70" s="332" t="str">
        <f>IFERROR(INDEX(stxdata,MATCH(PCC!$N70,stxrow,),MATCH(2,stxcol,)),"Return to provider")</f>
        <v>Return to provider</v>
      </c>
      <c r="Y70" s="332" t="str">
        <f>RIGHT(PCC!N70,1)</f>
        <v/>
      </c>
      <c r="Z70" s="332" t="str">
        <f>IFERROR(INDEX(nsxdata,MATCH(PCC!$R70,nsxrow,),MATCH("Cat",nsxcol,)),"Return to provider")</f>
        <v>Return to provider</v>
      </c>
      <c r="AA70" s="332" t="str">
        <f>IFERROR(INDEX(nsxdata,MATCH(PCC!$R70,nsxrow,),MATCH("a",nsxcol,)),"Return to provider")</f>
        <v>Return to provider</v>
      </c>
      <c r="AB70" s="332" t="str">
        <f>IFERROR(INDEX(nsxdata,MATCH(PCC!$R70,nsxrow,),MATCH("GG",nsxcol,)),"Return to provider")</f>
        <v>Return to provider</v>
      </c>
      <c r="AC70" s="332" t="str">
        <f>IFERROR(INDEX(zdata,MATCH(PCC!$P70,zrow,),MATCH("Group",zcol,)),"NTA")</f>
        <v>NTA</v>
      </c>
    </row>
    <row r="71" spans="4:29" x14ac:dyDescent="0.25">
      <c r="D71" s="335"/>
      <c r="T71" s="331">
        <f>+PCC!B71</f>
        <v>0</v>
      </c>
      <c r="U71" s="332" t="str">
        <f>TEXT(PCC!D71,"MMMM")</f>
        <v>January</v>
      </c>
      <c r="V71" s="332" t="str">
        <f>IFERROR(INDEX(ptxdata,MATCH(PCC!$J71,ptxrow,),MATCH(2,ptxcol,)),"Return to provider")</f>
        <v>Return to provider</v>
      </c>
      <c r="W71" s="332" t="str">
        <f>IFERROR(INDEX(ptxdata,MATCH(PCC!$J71,ptxrow,),MATCH(3,ptxcol,)),"Return to provider")</f>
        <v>Return to provider</v>
      </c>
      <c r="X71" s="332" t="str">
        <f>IFERROR(INDEX(stxdata,MATCH(PCC!$N71,stxrow,),MATCH(2,stxcol,)),"Return to provider")</f>
        <v>Return to provider</v>
      </c>
      <c r="Y71" s="332" t="str">
        <f>RIGHT(PCC!N71,1)</f>
        <v/>
      </c>
      <c r="Z71" s="332" t="str">
        <f>IFERROR(INDEX(nsxdata,MATCH(PCC!$R71,nsxrow,),MATCH("Cat",nsxcol,)),"Return to provider")</f>
        <v>Return to provider</v>
      </c>
      <c r="AA71" s="332" t="str">
        <f>IFERROR(INDEX(nsxdata,MATCH(PCC!$R71,nsxrow,),MATCH("a",nsxcol,)),"Return to provider")</f>
        <v>Return to provider</v>
      </c>
      <c r="AB71" s="332" t="str">
        <f>IFERROR(INDEX(nsxdata,MATCH(PCC!$R71,nsxrow,),MATCH("GG",nsxcol,)),"Return to provider")</f>
        <v>Return to provider</v>
      </c>
      <c r="AC71" s="332" t="str">
        <f>IFERROR(INDEX(zdata,MATCH(PCC!$P71,zrow,),MATCH("Group",zcol,)),"NTA")</f>
        <v>NTA</v>
      </c>
    </row>
    <row r="72" spans="4:29" x14ac:dyDescent="0.25">
      <c r="D72" s="335"/>
      <c r="T72" s="331">
        <f>+PCC!B72</f>
        <v>0</v>
      </c>
      <c r="U72" s="332" t="str">
        <f>TEXT(PCC!D72,"MMMM")</f>
        <v>January</v>
      </c>
      <c r="V72" s="332" t="str">
        <f>IFERROR(INDEX(ptxdata,MATCH(PCC!$J72,ptxrow,),MATCH(2,ptxcol,)),"Return to provider")</f>
        <v>Return to provider</v>
      </c>
      <c r="W72" s="332" t="str">
        <f>IFERROR(INDEX(ptxdata,MATCH(PCC!$J72,ptxrow,),MATCH(3,ptxcol,)),"Return to provider")</f>
        <v>Return to provider</v>
      </c>
      <c r="X72" s="332" t="str">
        <f>IFERROR(INDEX(stxdata,MATCH(PCC!$N72,stxrow,),MATCH(2,stxcol,)),"Return to provider")</f>
        <v>Return to provider</v>
      </c>
      <c r="Y72" s="332" t="str">
        <f>RIGHT(PCC!N72,1)</f>
        <v/>
      </c>
      <c r="Z72" s="332" t="str">
        <f>IFERROR(INDEX(nsxdata,MATCH(PCC!$R72,nsxrow,),MATCH("Cat",nsxcol,)),"Return to provider")</f>
        <v>Return to provider</v>
      </c>
      <c r="AA72" s="332" t="str">
        <f>IFERROR(INDEX(nsxdata,MATCH(PCC!$R72,nsxrow,),MATCH("a",nsxcol,)),"Return to provider")</f>
        <v>Return to provider</v>
      </c>
      <c r="AB72" s="332" t="str">
        <f>IFERROR(INDEX(nsxdata,MATCH(PCC!$R72,nsxrow,),MATCH("GG",nsxcol,)),"Return to provider")</f>
        <v>Return to provider</v>
      </c>
      <c r="AC72" s="332" t="str">
        <f>IFERROR(INDEX(zdata,MATCH(PCC!$P72,zrow,),MATCH("Group",zcol,)),"NTA")</f>
        <v>NTA</v>
      </c>
    </row>
    <row r="73" spans="4:29" x14ac:dyDescent="0.25">
      <c r="D73" s="335"/>
      <c r="T73" s="331">
        <f>+PCC!B73</f>
        <v>0</v>
      </c>
      <c r="U73" s="332" t="str">
        <f>TEXT(PCC!D73,"MMMM")</f>
        <v>January</v>
      </c>
      <c r="V73" s="332" t="str">
        <f>IFERROR(INDEX(ptxdata,MATCH(PCC!$J73,ptxrow,),MATCH(2,ptxcol,)),"Return to provider")</f>
        <v>Return to provider</v>
      </c>
      <c r="W73" s="332" t="str">
        <f>IFERROR(INDEX(ptxdata,MATCH(PCC!$J73,ptxrow,),MATCH(3,ptxcol,)),"Return to provider")</f>
        <v>Return to provider</v>
      </c>
      <c r="X73" s="332" t="str">
        <f>IFERROR(INDEX(stxdata,MATCH(PCC!$N73,stxrow,),MATCH(2,stxcol,)),"Return to provider")</f>
        <v>Return to provider</v>
      </c>
      <c r="Y73" s="332" t="str">
        <f>RIGHT(PCC!N73,1)</f>
        <v/>
      </c>
      <c r="Z73" s="332" t="str">
        <f>IFERROR(INDEX(nsxdata,MATCH(PCC!$R73,nsxrow,),MATCH("Cat",nsxcol,)),"Return to provider")</f>
        <v>Return to provider</v>
      </c>
      <c r="AA73" s="332" t="str">
        <f>IFERROR(INDEX(nsxdata,MATCH(PCC!$R73,nsxrow,),MATCH("a",nsxcol,)),"Return to provider")</f>
        <v>Return to provider</v>
      </c>
      <c r="AB73" s="332" t="str">
        <f>IFERROR(INDEX(nsxdata,MATCH(PCC!$R73,nsxrow,),MATCH("GG",nsxcol,)),"Return to provider")</f>
        <v>Return to provider</v>
      </c>
      <c r="AC73" s="332" t="str">
        <f>IFERROR(INDEX(zdata,MATCH(PCC!$P73,zrow,),MATCH("Group",zcol,)),"NTA")</f>
        <v>NTA</v>
      </c>
    </row>
  </sheetData>
  <sheetProtection algorithmName="SHA-512" hashValue="uibGeLgGA2CdVDnYUGPp99iIJKbVeoGUJzd0m09hAdFnOpDkdBB51FJdLo7zP3Dfm3EnDOkN9TAhTERxQED2bQ==" saltValue="bHWWofPIzRGEJNsJmRU9M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28C3-E6D6-4838-949B-7B72FC24B602}">
  <sheetPr codeName="Sheet10"/>
  <dimension ref="B1:BA31"/>
  <sheetViews>
    <sheetView workbookViewId="0">
      <selection activeCell="U41" sqref="U41"/>
    </sheetView>
  </sheetViews>
  <sheetFormatPr defaultRowHeight="15" x14ac:dyDescent="0.25"/>
  <cols>
    <col min="4" max="4" width="17.42578125" bestFit="1" customWidth="1"/>
    <col min="5" max="5" width="22.5703125" bestFit="1" customWidth="1"/>
    <col min="8" max="8" width="14.42578125" bestFit="1" customWidth="1"/>
    <col min="9" max="9" width="3.140625" bestFit="1" customWidth="1"/>
    <col min="10" max="10" width="7.42578125" customWidth="1"/>
    <col min="15" max="15" width="9.140625" bestFit="1" customWidth="1"/>
    <col min="16" max="16" width="28.85546875" bestFit="1" customWidth="1"/>
    <col min="17" max="17" width="12" bestFit="1" customWidth="1"/>
  </cols>
  <sheetData>
    <row r="1" spans="2:53" x14ac:dyDescent="0.25">
      <c r="G1" t="s">
        <v>59</v>
      </c>
    </row>
    <row r="3" spans="2:53" ht="15.75" thickBot="1" x14ac:dyDescent="0.3">
      <c r="G3" t="s">
        <v>115</v>
      </c>
      <c r="H3" t="s">
        <v>116</v>
      </c>
      <c r="I3" t="s">
        <v>12</v>
      </c>
      <c r="J3" t="s">
        <v>117</v>
      </c>
      <c r="K3" t="s">
        <v>118</v>
      </c>
    </row>
    <row r="4" spans="2:53" x14ac:dyDescent="0.25">
      <c r="B4" s="143" t="s">
        <v>225</v>
      </c>
      <c r="C4" s="144"/>
      <c r="D4" s="144"/>
      <c r="E4" s="145"/>
      <c r="G4" s="143" t="s">
        <v>59</v>
      </c>
      <c r="H4" s="144"/>
      <c r="I4" s="144"/>
      <c r="J4" s="144"/>
      <c r="K4" s="144"/>
      <c r="L4" s="145"/>
      <c r="O4" s="140" t="s">
        <v>106</v>
      </c>
      <c r="P4" s="34"/>
      <c r="Q4" s="36" t="s">
        <v>107</v>
      </c>
    </row>
    <row r="5" spans="2:53" ht="15.75" thickBot="1" x14ac:dyDescent="0.3">
      <c r="B5" s="147" t="s">
        <v>115</v>
      </c>
      <c r="C5" s="148"/>
      <c r="D5" s="148" t="s">
        <v>227</v>
      </c>
      <c r="E5" s="146" t="s">
        <v>228</v>
      </c>
      <c r="G5" s="115"/>
      <c r="H5" s="12"/>
      <c r="I5" s="12"/>
      <c r="J5" s="12"/>
      <c r="K5" s="12"/>
      <c r="L5" s="138"/>
      <c r="O5" s="141" t="s">
        <v>111</v>
      </c>
      <c r="P5" s="37" t="s">
        <v>110</v>
      </c>
      <c r="Q5" s="39" t="s">
        <v>112</v>
      </c>
    </row>
    <row r="6" spans="2:53" ht="15.75" thickBot="1" x14ac:dyDescent="0.3">
      <c r="B6" s="141">
        <v>1</v>
      </c>
      <c r="C6" s="155">
        <v>2</v>
      </c>
      <c r="D6" s="142">
        <v>3</v>
      </c>
      <c r="E6" s="39">
        <v>4</v>
      </c>
      <c r="G6" s="128" t="s">
        <v>115</v>
      </c>
      <c r="H6" s="129" t="s">
        <v>116</v>
      </c>
      <c r="I6" s="129" t="s">
        <v>305</v>
      </c>
      <c r="J6" s="131" t="s">
        <v>12</v>
      </c>
      <c r="K6" s="129" t="s">
        <v>117</v>
      </c>
      <c r="L6" s="130" t="s">
        <v>118</v>
      </c>
      <c r="O6" s="141">
        <v>1</v>
      </c>
      <c r="P6" s="142">
        <v>2</v>
      </c>
      <c r="Q6" s="39">
        <v>3</v>
      </c>
      <c r="AZ6" t="s">
        <v>111</v>
      </c>
      <c r="BA6">
        <v>1</v>
      </c>
    </row>
    <row r="7" spans="2:53" x14ac:dyDescent="0.25">
      <c r="B7" s="123" t="s">
        <v>130</v>
      </c>
      <c r="C7" t="s">
        <v>18</v>
      </c>
      <c r="D7" s="124" t="s">
        <v>129</v>
      </c>
      <c r="E7" s="81" t="s">
        <v>128</v>
      </c>
      <c r="G7" s="125" t="s">
        <v>123</v>
      </c>
      <c r="H7" t="s">
        <v>28</v>
      </c>
      <c r="I7">
        <v>3</v>
      </c>
      <c r="J7" s="150" t="s">
        <v>36</v>
      </c>
      <c r="K7" t="s">
        <v>39</v>
      </c>
      <c r="L7" s="67" t="s">
        <v>125</v>
      </c>
      <c r="O7" s="27" t="s">
        <v>120</v>
      </c>
      <c r="P7" s="28" t="s">
        <v>4</v>
      </c>
      <c r="Q7" s="27" t="s">
        <v>14</v>
      </c>
      <c r="AZ7" t="s">
        <v>171</v>
      </c>
      <c r="BA7" t="s">
        <v>230</v>
      </c>
    </row>
    <row r="8" spans="2:53" x14ac:dyDescent="0.25">
      <c r="B8" s="125" t="s">
        <v>136</v>
      </c>
      <c r="C8" t="s">
        <v>18</v>
      </c>
      <c r="D8" t="s">
        <v>135</v>
      </c>
      <c r="E8" s="67" t="s">
        <v>128</v>
      </c>
      <c r="G8" s="125" t="s">
        <v>131</v>
      </c>
      <c r="H8" t="s">
        <v>28</v>
      </c>
      <c r="I8">
        <v>4</v>
      </c>
      <c r="J8" s="150" t="s">
        <v>36</v>
      </c>
      <c r="K8" t="s">
        <v>39</v>
      </c>
      <c r="L8" s="67" t="s">
        <v>132</v>
      </c>
      <c r="O8" s="27" t="s">
        <v>127</v>
      </c>
      <c r="P8" s="26" t="s">
        <v>4</v>
      </c>
      <c r="Q8" s="27" t="s">
        <v>15</v>
      </c>
      <c r="AZ8" t="s">
        <v>166</v>
      </c>
      <c r="BA8" t="s">
        <v>231</v>
      </c>
    </row>
    <row r="9" spans="2:53" x14ac:dyDescent="0.25">
      <c r="B9" s="125" t="s">
        <v>143</v>
      </c>
      <c r="C9" t="s">
        <v>18</v>
      </c>
      <c r="D9" t="s">
        <v>142</v>
      </c>
      <c r="E9" s="67" t="s">
        <v>128</v>
      </c>
      <c r="G9" s="125" t="s">
        <v>137</v>
      </c>
      <c r="H9" t="s">
        <v>27</v>
      </c>
      <c r="I9" s="2">
        <v>1</v>
      </c>
      <c r="J9" s="151" t="s">
        <v>36</v>
      </c>
      <c r="K9" t="s">
        <v>139</v>
      </c>
      <c r="L9" s="67" t="s">
        <v>39</v>
      </c>
      <c r="O9" s="27" t="s">
        <v>134</v>
      </c>
      <c r="P9" s="28" t="s">
        <v>4</v>
      </c>
      <c r="Q9" s="27" t="s">
        <v>16</v>
      </c>
      <c r="AZ9" t="s">
        <v>68</v>
      </c>
      <c r="BA9" t="s">
        <v>232</v>
      </c>
    </row>
    <row r="10" spans="2:53" x14ac:dyDescent="0.25">
      <c r="B10" s="125" t="s">
        <v>67</v>
      </c>
      <c r="C10" t="s">
        <v>19</v>
      </c>
      <c r="D10" t="s">
        <v>129</v>
      </c>
      <c r="E10" s="67" t="s">
        <v>233</v>
      </c>
      <c r="G10" s="125" t="s">
        <v>144</v>
      </c>
      <c r="H10" t="s">
        <v>27</v>
      </c>
      <c r="I10" s="2">
        <v>2</v>
      </c>
      <c r="J10" s="151" t="s">
        <v>36</v>
      </c>
      <c r="K10" t="s">
        <v>145</v>
      </c>
      <c r="L10" s="67" t="s">
        <v>39</v>
      </c>
      <c r="O10" s="30" t="s">
        <v>140</v>
      </c>
      <c r="P10" s="29" t="s">
        <v>4</v>
      </c>
      <c r="Q10" s="30" t="s">
        <v>141</v>
      </c>
      <c r="AZ10" t="s">
        <v>184</v>
      </c>
      <c r="BA10" t="s">
        <v>234</v>
      </c>
    </row>
    <row r="11" spans="2:53" x14ac:dyDescent="0.25">
      <c r="B11" s="125" t="s">
        <v>152</v>
      </c>
      <c r="C11" t="s">
        <v>19</v>
      </c>
      <c r="D11" t="s">
        <v>135</v>
      </c>
      <c r="E11" s="67" t="s">
        <v>233</v>
      </c>
      <c r="G11" s="125" t="s">
        <v>148</v>
      </c>
      <c r="H11" t="s">
        <v>27</v>
      </c>
      <c r="I11" s="2">
        <v>1</v>
      </c>
      <c r="J11" s="151" t="s">
        <v>149</v>
      </c>
      <c r="K11" t="s">
        <v>139</v>
      </c>
      <c r="L11" s="67" t="s">
        <v>39</v>
      </c>
      <c r="O11" s="25" t="s">
        <v>146</v>
      </c>
      <c r="P11" s="24" t="s">
        <v>5</v>
      </c>
      <c r="Q11" s="27" t="s">
        <v>14</v>
      </c>
      <c r="AZ11" t="s">
        <v>181</v>
      </c>
      <c r="BA11" t="s">
        <v>235</v>
      </c>
    </row>
    <row r="12" spans="2:53" x14ac:dyDescent="0.25">
      <c r="B12" s="125" t="s">
        <v>154</v>
      </c>
      <c r="C12" t="s">
        <v>19</v>
      </c>
      <c r="D12" t="s">
        <v>142</v>
      </c>
      <c r="E12" s="67" t="s">
        <v>233</v>
      </c>
      <c r="G12" s="125" t="s">
        <v>153</v>
      </c>
      <c r="H12" t="s">
        <v>27</v>
      </c>
      <c r="I12" s="2">
        <v>2</v>
      </c>
      <c r="J12" s="151" t="s">
        <v>149</v>
      </c>
      <c r="K12" t="s">
        <v>145</v>
      </c>
      <c r="L12" s="67" t="s">
        <v>39</v>
      </c>
      <c r="O12" s="27" t="s">
        <v>151</v>
      </c>
      <c r="P12" s="28" t="s">
        <v>5</v>
      </c>
      <c r="Q12" s="27" t="s">
        <v>15</v>
      </c>
      <c r="AZ12" t="s">
        <v>178</v>
      </c>
      <c r="BA12" t="s">
        <v>236</v>
      </c>
    </row>
    <row r="13" spans="2:53" x14ac:dyDescent="0.25">
      <c r="B13" s="125" t="s">
        <v>158</v>
      </c>
      <c r="C13" t="s">
        <v>20</v>
      </c>
      <c r="D13" t="s">
        <v>129</v>
      </c>
      <c r="E13" s="67" t="s">
        <v>237</v>
      </c>
      <c r="G13" s="125" t="s">
        <v>155</v>
      </c>
      <c r="H13" t="s">
        <v>27</v>
      </c>
      <c r="I13" s="2">
        <v>1</v>
      </c>
      <c r="J13" s="156" t="s">
        <v>14</v>
      </c>
      <c r="K13" t="s">
        <v>139</v>
      </c>
      <c r="L13" s="67" t="s">
        <v>39</v>
      </c>
      <c r="O13" s="27" t="s">
        <v>65</v>
      </c>
      <c r="P13" s="28" t="s">
        <v>5</v>
      </c>
      <c r="Q13" s="27" t="s">
        <v>16</v>
      </c>
      <c r="AZ13" t="s">
        <v>74</v>
      </c>
      <c r="BA13" t="s">
        <v>238</v>
      </c>
    </row>
    <row r="14" spans="2:53" x14ac:dyDescent="0.25">
      <c r="B14" s="125" t="s">
        <v>161</v>
      </c>
      <c r="C14" t="s">
        <v>20</v>
      </c>
      <c r="D14" t="s">
        <v>135</v>
      </c>
      <c r="E14" s="67" t="s">
        <v>237</v>
      </c>
      <c r="G14" s="125" t="s">
        <v>159</v>
      </c>
      <c r="H14" t="s">
        <v>27</v>
      </c>
      <c r="I14" s="2">
        <v>2</v>
      </c>
      <c r="J14" s="156" t="s">
        <v>14</v>
      </c>
      <c r="K14" t="s">
        <v>145</v>
      </c>
      <c r="L14" s="67" t="s">
        <v>39</v>
      </c>
      <c r="O14" s="30" t="s">
        <v>156</v>
      </c>
      <c r="P14" s="29" t="s">
        <v>5</v>
      </c>
      <c r="Q14" s="33" t="s">
        <v>141</v>
      </c>
      <c r="AZ14" t="s">
        <v>194</v>
      </c>
      <c r="BA14" t="s">
        <v>239</v>
      </c>
    </row>
    <row r="15" spans="2:53" x14ac:dyDescent="0.25">
      <c r="B15" s="125" t="s">
        <v>165</v>
      </c>
      <c r="C15" t="s">
        <v>20</v>
      </c>
      <c r="D15" t="s">
        <v>142</v>
      </c>
      <c r="E15" s="67" t="s">
        <v>237</v>
      </c>
      <c r="G15" s="125" t="s">
        <v>68</v>
      </c>
      <c r="H15" t="s">
        <v>24</v>
      </c>
      <c r="I15" s="1">
        <v>7</v>
      </c>
      <c r="J15" s="150" t="s">
        <v>162</v>
      </c>
      <c r="K15" t="s">
        <v>39</v>
      </c>
      <c r="L15" s="67" t="s">
        <v>39</v>
      </c>
      <c r="O15" s="27" t="s">
        <v>160</v>
      </c>
      <c r="P15" s="28" t="s">
        <v>6</v>
      </c>
      <c r="Q15" s="27" t="s">
        <v>14</v>
      </c>
      <c r="AZ15" t="s">
        <v>192</v>
      </c>
      <c r="BA15" t="s">
        <v>241</v>
      </c>
    </row>
    <row r="16" spans="2:53" x14ac:dyDescent="0.25">
      <c r="B16" s="125" t="s">
        <v>170</v>
      </c>
      <c r="C16" t="s">
        <v>21</v>
      </c>
      <c r="D16" t="s">
        <v>129</v>
      </c>
      <c r="E16" s="67" t="s">
        <v>242</v>
      </c>
      <c r="G16" s="125" t="s">
        <v>166</v>
      </c>
      <c r="H16" t="s">
        <v>24</v>
      </c>
      <c r="I16" s="1">
        <v>7</v>
      </c>
      <c r="J16" s="150" t="s">
        <v>162</v>
      </c>
      <c r="K16" t="s">
        <v>39</v>
      </c>
      <c r="L16" s="67" t="s">
        <v>39</v>
      </c>
      <c r="O16" s="27" t="s">
        <v>164</v>
      </c>
      <c r="P16" s="28" t="s">
        <v>6</v>
      </c>
      <c r="Q16" s="27" t="s">
        <v>15</v>
      </c>
      <c r="AZ16" t="s">
        <v>188</v>
      </c>
      <c r="BA16" t="s">
        <v>243</v>
      </c>
    </row>
    <row r="17" spans="2:53" x14ac:dyDescent="0.25">
      <c r="B17" s="125" t="s">
        <v>173</v>
      </c>
      <c r="C17" t="s">
        <v>21</v>
      </c>
      <c r="D17" t="s">
        <v>135</v>
      </c>
      <c r="E17" s="67" t="s">
        <v>242</v>
      </c>
      <c r="G17" s="125" t="s">
        <v>171</v>
      </c>
      <c r="H17" t="s">
        <v>24</v>
      </c>
      <c r="I17" s="1">
        <v>7</v>
      </c>
      <c r="J17" s="150" t="s">
        <v>162</v>
      </c>
      <c r="K17" t="s">
        <v>39</v>
      </c>
      <c r="L17" s="67" t="s">
        <v>39</v>
      </c>
      <c r="O17" s="27" t="s">
        <v>168</v>
      </c>
      <c r="P17" s="28" t="s">
        <v>6</v>
      </c>
      <c r="Q17" s="27" t="s">
        <v>16</v>
      </c>
      <c r="AZ17" t="s">
        <v>186</v>
      </c>
      <c r="BA17" t="s">
        <v>244</v>
      </c>
    </row>
    <row r="18" spans="2:53" x14ac:dyDescent="0.25">
      <c r="B18" s="126" t="s">
        <v>177</v>
      </c>
      <c r="C18" s="127" t="s">
        <v>21</v>
      </c>
      <c r="D18" s="127" t="s">
        <v>142</v>
      </c>
      <c r="E18" s="69" t="s">
        <v>242</v>
      </c>
      <c r="G18" s="125" t="s">
        <v>74</v>
      </c>
      <c r="H18" t="s">
        <v>25</v>
      </c>
      <c r="I18">
        <v>1</v>
      </c>
      <c r="J18" s="150" t="s">
        <v>149</v>
      </c>
      <c r="K18" t="s">
        <v>139</v>
      </c>
      <c r="L18" s="67" t="s">
        <v>39</v>
      </c>
      <c r="O18" s="30" t="s">
        <v>172</v>
      </c>
      <c r="P18" s="29" t="s">
        <v>6</v>
      </c>
      <c r="Q18" s="30" t="s">
        <v>141</v>
      </c>
      <c r="AZ18" t="s">
        <v>159</v>
      </c>
      <c r="BA18" t="s">
        <v>245</v>
      </c>
    </row>
    <row r="19" spans="2:53" x14ac:dyDescent="0.25">
      <c r="G19" s="125" t="s">
        <v>178</v>
      </c>
      <c r="H19" t="s">
        <v>25</v>
      </c>
      <c r="I19">
        <v>2</v>
      </c>
      <c r="J19" s="150" t="s">
        <v>149</v>
      </c>
      <c r="K19" t="s">
        <v>145</v>
      </c>
      <c r="L19" s="67" t="s">
        <v>39</v>
      </c>
      <c r="O19" s="27" t="s">
        <v>176</v>
      </c>
      <c r="P19" s="26" t="s">
        <v>7</v>
      </c>
      <c r="Q19" s="27" t="s">
        <v>14</v>
      </c>
      <c r="AZ19" t="s">
        <v>155</v>
      </c>
      <c r="BA19" t="s">
        <v>247</v>
      </c>
    </row>
    <row r="20" spans="2:53" x14ac:dyDescent="0.25">
      <c r="G20" s="125" t="s">
        <v>181</v>
      </c>
      <c r="H20" t="s">
        <v>25</v>
      </c>
      <c r="I20">
        <v>1</v>
      </c>
      <c r="J20" s="156" t="s">
        <v>14</v>
      </c>
      <c r="K20" t="s">
        <v>139</v>
      </c>
      <c r="L20" s="67" t="s">
        <v>39</v>
      </c>
      <c r="O20" s="27" t="s">
        <v>180</v>
      </c>
      <c r="P20" s="26" t="s">
        <v>7</v>
      </c>
      <c r="Q20" s="27" t="s">
        <v>15</v>
      </c>
      <c r="AZ20" t="s">
        <v>153</v>
      </c>
      <c r="BA20" t="s">
        <v>248</v>
      </c>
    </row>
    <row r="21" spans="2:53" x14ac:dyDescent="0.25">
      <c r="G21" s="125" t="s">
        <v>184</v>
      </c>
      <c r="H21" t="s">
        <v>25</v>
      </c>
      <c r="I21">
        <v>2</v>
      </c>
      <c r="J21" s="156" t="s">
        <v>14</v>
      </c>
      <c r="K21" t="s">
        <v>145</v>
      </c>
      <c r="L21" s="67" t="s">
        <v>39</v>
      </c>
      <c r="O21" s="27" t="s">
        <v>69</v>
      </c>
      <c r="P21" s="26" t="s">
        <v>7</v>
      </c>
      <c r="Q21" s="27" t="s">
        <v>16</v>
      </c>
      <c r="AZ21" t="s">
        <v>144</v>
      </c>
      <c r="BA21" t="s">
        <v>249</v>
      </c>
    </row>
    <row r="22" spans="2:53" x14ac:dyDescent="0.25">
      <c r="G22" s="125" t="s">
        <v>186</v>
      </c>
      <c r="H22" t="s">
        <v>26</v>
      </c>
      <c r="I22">
        <v>1</v>
      </c>
      <c r="J22" s="150" t="s">
        <v>149</v>
      </c>
      <c r="K22" t="s">
        <v>139</v>
      </c>
      <c r="L22" s="67" t="s">
        <v>39</v>
      </c>
      <c r="O22" s="30" t="s">
        <v>185</v>
      </c>
      <c r="P22" s="139" t="s">
        <v>7</v>
      </c>
      <c r="Q22" s="30" t="s">
        <v>141</v>
      </c>
      <c r="AZ22" t="s">
        <v>148</v>
      </c>
      <c r="BA22" t="s">
        <v>250</v>
      </c>
    </row>
    <row r="23" spans="2:53" x14ac:dyDescent="0.25">
      <c r="C23" t="s">
        <v>18</v>
      </c>
      <c r="D23" t="s">
        <v>19</v>
      </c>
      <c r="E23" t="s">
        <v>20</v>
      </c>
      <c r="G23" s="125" t="s">
        <v>188</v>
      </c>
      <c r="H23" t="s">
        <v>26</v>
      </c>
      <c r="I23">
        <v>2</v>
      </c>
      <c r="J23" s="150" t="s">
        <v>149</v>
      </c>
      <c r="K23" t="s">
        <v>145</v>
      </c>
      <c r="L23" s="67" t="s">
        <v>39</v>
      </c>
      <c r="O23" s="154" t="s">
        <v>306</v>
      </c>
      <c r="P23" s="139" t="s">
        <v>128</v>
      </c>
      <c r="Q23" s="30"/>
      <c r="AZ23" t="s">
        <v>137</v>
      </c>
      <c r="BA23" t="s">
        <v>251</v>
      </c>
    </row>
    <row r="24" spans="2:53" x14ac:dyDescent="0.25">
      <c r="D24" s="122"/>
      <c r="G24" s="125" t="s">
        <v>192</v>
      </c>
      <c r="H24" t="s">
        <v>26</v>
      </c>
      <c r="I24">
        <v>1</v>
      </c>
      <c r="J24" s="156" t="s">
        <v>14</v>
      </c>
      <c r="K24" t="s">
        <v>139</v>
      </c>
      <c r="L24" s="67" t="s">
        <v>39</v>
      </c>
      <c r="AZ24" t="s">
        <v>131</v>
      </c>
      <c r="BA24" t="s">
        <v>252</v>
      </c>
    </row>
    <row r="25" spans="2:53" x14ac:dyDescent="0.25">
      <c r="D25" s="122"/>
      <c r="G25" s="125" t="s">
        <v>194</v>
      </c>
      <c r="H25" t="s">
        <v>26</v>
      </c>
      <c r="I25">
        <v>2</v>
      </c>
      <c r="J25" s="156" t="s">
        <v>14</v>
      </c>
      <c r="K25" t="s">
        <v>145</v>
      </c>
      <c r="L25" s="67" t="s">
        <v>39</v>
      </c>
      <c r="AZ25" t="s">
        <v>123</v>
      </c>
      <c r="BA25" t="s">
        <v>253</v>
      </c>
    </row>
    <row r="26" spans="2:53" x14ac:dyDescent="0.25">
      <c r="G26" s="125" t="s">
        <v>196</v>
      </c>
      <c r="H26" t="s">
        <v>29</v>
      </c>
      <c r="I26">
        <v>3</v>
      </c>
      <c r="J26" s="150" t="s">
        <v>36</v>
      </c>
      <c r="K26" t="s">
        <v>39</v>
      </c>
      <c r="L26" s="67" t="s">
        <v>125</v>
      </c>
      <c r="AZ26" t="s">
        <v>206</v>
      </c>
      <c r="BA26" t="s">
        <v>254</v>
      </c>
    </row>
    <row r="27" spans="2:53" x14ac:dyDescent="0.25">
      <c r="G27" s="125" t="s">
        <v>199</v>
      </c>
      <c r="H27" t="s">
        <v>29</v>
      </c>
      <c r="I27">
        <v>4</v>
      </c>
      <c r="J27" s="150" t="s">
        <v>36</v>
      </c>
      <c r="K27" t="s">
        <v>39</v>
      </c>
      <c r="L27" s="67" t="s">
        <v>132</v>
      </c>
      <c r="AZ27" t="s">
        <v>204</v>
      </c>
      <c r="BA27" t="s">
        <v>255</v>
      </c>
    </row>
    <row r="28" spans="2:53" x14ac:dyDescent="0.25">
      <c r="G28" s="125" t="s">
        <v>75</v>
      </c>
      <c r="H28" t="s">
        <v>29</v>
      </c>
      <c r="I28">
        <v>3</v>
      </c>
      <c r="J28" s="150" t="s">
        <v>149</v>
      </c>
      <c r="K28" t="s">
        <v>39</v>
      </c>
      <c r="L28" s="67" t="s">
        <v>125</v>
      </c>
      <c r="M28" t="e">
        <f>G28=#REF!</f>
        <v>#REF!</v>
      </c>
      <c r="AZ28" t="s">
        <v>72</v>
      </c>
      <c r="BA28" t="s">
        <v>256</v>
      </c>
    </row>
    <row r="29" spans="2:53" x14ac:dyDescent="0.25">
      <c r="G29" s="125" t="s">
        <v>72</v>
      </c>
      <c r="H29" t="s">
        <v>29</v>
      </c>
      <c r="I29">
        <v>4</v>
      </c>
      <c r="J29" s="150" t="s">
        <v>149</v>
      </c>
      <c r="K29" t="s">
        <v>39</v>
      </c>
      <c r="L29" s="67" t="s">
        <v>132</v>
      </c>
      <c r="AZ29" t="s">
        <v>199</v>
      </c>
      <c r="BA29" t="s">
        <v>257</v>
      </c>
    </row>
    <row r="30" spans="2:53" x14ac:dyDescent="0.25">
      <c r="G30" s="125" t="s">
        <v>204</v>
      </c>
      <c r="H30" t="s">
        <v>29</v>
      </c>
      <c r="I30">
        <v>3</v>
      </c>
      <c r="J30" s="156" t="s">
        <v>14</v>
      </c>
      <c r="K30" t="s">
        <v>39</v>
      </c>
      <c r="L30" s="67" t="s">
        <v>125</v>
      </c>
      <c r="AZ30" t="s">
        <v>75</v>
      </c>
      <c r="BA30" t="s">
        <v>258</v>
      </c>
    </row>
    <row r="31" spans="2:53" x14ac:dyDescent="0.25">
      <c r="G31" s="126" t="s">
        <v>206</v>
      </c>
      <c r="H31" t="s">
        <v>29</v>
      </c>
      <c r="I31" s="127">
        <v>4</v>
      </c>
      <c r="J31" s="156" t="s">
        <v>14</v>
      </c>
      <c r="K31" s="127" t="s">
        <v>39</v>
      </c>
      <c r="L31" s="69" t="s">
        <v>132</v>
      </c>
      <c r="AZ31" t="s">
        <v>196</v>
      </c>
      <c r="BA31" t="s">
        <v>259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170D-6881-473C-B096-3DAE9BA7D737}">
  <sheetPr codeName="Sheet2"/>
  <dimension ref="B1:CQ23"/>
  <sheetViews>
    <sheetView showGridLines="0" zoomScaleNormal="100" workbookViewId="0">
      <selection activeCell="F7" sqref="F7"/>
    </sheetView>
  </sheetViews>
  <sheetFormatPr defaultRowHeight="15" x14ac:dyDescent="0.25"/>
  <cols>
    <col min="1" max="1" width="2.85546875" customWidth="1"/>
    <col min="2" max="6" width="6.85546875" customWidth="1"/>
    <col min="12" max="12" width="13.5703125" bestFit="1" customWidth="1"/>
    <col min="13" max="13" width="9.5703125" bestFit="1" customWidth="1"/>
  </cols>
  <sheetData>
    <row r="1" spans="2:95" ht="18.75" x14ac:dyDescent="0.3">
      <c r="B1" s="328" t="s">
        <v>46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30"/>
    </row>
    <row r="2" spans="2:95" x14ac:dyDescent="0.25">
      <c r="B2" s="296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</row>
    <row r="3" spans="2:95" x14ac:dyDescent="0.25">
      <c r="B3" s="296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5"/>
    </row>
    <row r="4" spans="2:95" ht="15.75" thickBot="1" x14ac:dyDescent="0.3">
      <c r="B4" s="296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5"/>
    </row>
    <row r="5" spans="2:95" ht="15.75" thickBot="1" x14ac:dyDescent="0.3">
      <c r="B5" s="298"/>
      <c r="C5" s="299"/>
      <c r="D5" s="300"/>
      <c r="E5" s="301"/>
      <c r="F5" s="302"/>
      <c r="G5" s="303" t="s">
        <v>47</v>
      </c>
      <c r="H5" s="303" t="s">
        <v>48</v>
      </c>
      <c r="I5" s="339" t="s">
        <v>17</v>
      </c>
      <c r="J5" s="303" t="s">
        <v>49</v>
      </c>
      <c r="K5" s="303"/>
      <c r="L5" s="304"/>
      <c r="M5" s="301" t="s">
        <v>50</v>
      </c>
      <c r="N5" s="305"/>
      <c r="CK5" t="s">
        <v>51</v>
      </c>
      <c r="CL5" t="s">
        <v>52</v>
      </c>
      <c r="CM5" t="s">
        <v>53</v>
      </c>
      <c r="CN5" t="s">
        <v>54</v>
      </c>
      <c r="CO5" t="s">
        <v>55</v>
      </c>
    </row>
    <row r="6" spans="2:95" ht="15.75" thickBot="1" x14ac:dyDescent="0.3">
      <c r="B6" s="306" t="s">
        <v>56</v>
      </c>
      <c r="C6" s="307" t="s">
        <v>57</v>
      </c>
      <c r="D6" s="308" t="s">
        <v>58</v>
      </c>
      <c r="E6" s="308" t="s">
        <v>59</v>
      </c>
      <c r="F6" s="308" t="s">
        <v>38</v>
      </c>
      <c r="G6" s="309" t="s">
        <v>60</v>
      </c>
      <c r="H6" s="309" t="s">
        <v>60</v>
      </c>
      <c r="I6" s="309" t="s">
        <v>60</v>
      </c>
      <c r="J6" s="309" t="s">
        <v>60</v>
      </c>
      <c r="K6" s="309" t="s">
        <v>38</v>
      </c>
      <c r="L6" s="309" t="s">
        <v>61</v>
      </c>
      <c r="M6" s="310" t="s">
        <v>62</v>
      </c>
      <c r="N6" s="311" t="s">
        <v>63</v>
      </c>
      <c r="CK6" s="303" t="s">
        <v>47</v>
      </c>
      <c r="CL6" s="303" t="s">
        <v>48</v>
      </c>
      <c r="CM6" s="303" t="s">
        <v>64</v>
      </c>
      <c r="CN6" s="303" t="s">
        <v>49</v>
      </c>
      <c r="CO6" s="303"/>
    </row>
    <row r="7" spans="2:95" ht="15.75" thickBot="1" x14ac:dyDescent="0.3">
      <c r="B7" s="314" t="s">
        <v>65</v>
      </c>
      <c r="C7" s="314" t="s">
        <v>66</v>
      </c>
      <c r="D7" s="314" t="s">
        <v>67</v>
      </c>
      <c r="E7" s="314" t="s">
        <v>68</v>
      </c>
      <c r="F7" s="314" t="s">
        <v>40</v>
      </c>
      <c r="G7" s="283">
        <f t="shared" ref="G7:G23" si="0">IF(B7="",0,INDEX(p1data,MATCH($B7,p1row,),MATCH(4,p1col,)))</f>
        <v>99.632675490750003</v>
      </c>
      <c r="H7" s="283">
        <f t="shared" ref="H7:H23" si="1">IF(C7="",0,INDEX(o1data,MATCH($C7,o1row,),MATCH(4,o1col,)))</f>
        <v>91.078421826599993</v>
      </c>
      <c r="I7" s="283">
        <f t="shared" ref="I7:I23" si="2">IF(D7="",0,INDEX(s1data,MATCH($D7,s1row,),MATCH(4,s1col,)))</f>
        <v>32.518832527439997</v>
      </c>
      <c r="J7" s="283">
        <f t="shared" ref="J7:J23" si="3">IF(E7="",0,INDEX(n1data,MATCH($E7,n1row,),MATCH(4,n1col,)))</f>
        <v>304.77871373088004</v>
      </c>
      <c r="K7" s="283">
        <f t="shared" ref="K7:K23" si="4">IF(F7="",0,INDEX(nt1data,MATCH($F7,nt1row,),MATCH(4,nt1col,)))</f>
        <v>198.54579393428997</v>
      </c>
      <c r="L7" s="284">
        <f>SUMIF(LD!$DB$108:$GW$108,1,LD!$DB$109:$GW$109)</f>
        <v>93.138788532000007</v>
      </c>
      <c r="M7" s="284">
        <f>(G7+H7+I7+J7+K7+L7)</f>
        <v>819.69322604196009</v>
      </c>
      <c r="N7" s="285">
        <f>IFERROR(CQ7,0)</f>
        <v>1216.7848139105402</v>
      </c>
      <c r="CK7" s="251">
        <f>IF(E7="",0,INDEX(Ndata,MATCH(E7,Nrow,),MATCH(1,Ncol,)))</f>
        <v>304.77871373088004</v>
      </c>
      <c r="CL7" s="251">
        <f>IF(F7="",0,INDEX(NTDATA,MATCH(F7,NTrow,),MATCH(1,NTcol,)))</f>
        <v>595.63738180286998</v>
      </c>
      <c r="CM7" s="252">
        <f t="shared" ref="CM7:CM23" si="5">IF(B7="",0,INDEX(PDATA,MATCH($B7,PROW,),MATCH(1,PCOL,)))</f>
        <v>99.632675490750003</v>
      </c>
      <c r="CN7" s="252">
        <f t="shared" ref="CN7:CN23" si="6">IF(C7="",0,INDEX(odata,MATCH($C7,orow,),MATCH(1,ocol,)))</f>
        <v>91.078421826599993</v>
      </c>
      <c r="CO7" s="252">
        <f>IF(D7="",0,INDEX(Sdata,MATCH($D7,Srow,),MATCH(1,Scol,)))</f>
        <v>32.518832527439997</v>
      </c>
      <c r="CP7" s="238">
        <f>IF(D7="",0,SUMIF(LD!$DB$108:$GW$108,1,LD!$DB$109:$GW$109))</f>
        <v>93.138788532000007</v>
      </c>
      <c r="CQ7" s="238">
        <f t="shared" ref="CQ7" si="7">SUM(CK7:CP7)</f>
        <v>1216.7848139105402</v>
      </c>
    </row>
    <row r="8" spans="2:95" ht="15.75" thickBot="1" x14ac:dyDescent="0.3">
      <c r="B8" s="314" t="s">
        <v>69</v>
      </c>
      <c r="C8" s="314" t="s">
        <v>70</v>
      </c>
      <c r="D8" s="314" t="s">
        <v>71</v>
      </c>
      <c r="E8" s="314" t="s">
        <v>72</v>
      </c>
      <c r="F8" s="314" t="s">
        <v>73</v>
      </c>
      <c r="G8" s="283">
        <f t="shared" si="0"/>
        <v>92.473441323750009</v>
      </c>
      <c r="H8" s="283">
        <f t="shared" si="1"/>
        <v>86.080215750750014</v>
      </c>
      <c r="I8" s="283">
        <f t="shared" si="2"/>
        <v>63.701274677040004</v>
      </c>
      <c r="J8" s="283">
        <f t="shared" si="3"/>
        <v>126.90444735551999</v>
      </c>
      <c r="K8" s="283">
        <f t="shared" si="4"/>
        <v>56.503150842959997</v>
      </c>
      <c r="L8" s="284">
        <f>SUMIF(LD!$DB$108:$GW$108,1,LD!$DB$109:$GW$109)</f>
        <v>93.138788532000007</v>
      </c>
      <c r="M8" s="284">
        <f t="shared" ref="M8:M21" si="8">(G8+H8+I8+J8+K8+L8)</f>
        <v>518.80131848202006</v>
      </c>
      <c r="N8" s="285">
        <f t="shared" ref="N8:N23" si="9">IFERROR(CQ8,0)</f>
        <v>631.80762016794006</v>
      </c>
      <c r="P8" s="264"/>
      <c r="Q8" s="261"/>
      <c r="CK8" s="251">
        <f t="shared" ref="CK8:CK23" si="10">IF(I8="",0,INDEX(Ndata,MATCH(E8,Nrow,),MATCH(1,Ncol,)))</f>
        <v>126.90444735551999</v>
      </c>
      <c r="CL8" s="251">
        <f t="shared" ref="CL8:CL23" si="11">IF(F8="",0,INDEX(NTDATA,MATCH(F8,NTrow,),MATCH(1,NTcol,)))</f>
        <v>169.50945252887999</v>
      </c>
      <c r="CM8" s="252">
        <f t="shared" si="5"/>
        <v>92.473441323750009</v>
      </c>
      <c r="CN8" s="252">
        <f t="shared" si="6"/>
        <v>86.080215750750014</v>
      </c>
      <c r="CO8" s="252">
        <f t="shared" ref="CO8:CO23" si="12">IF(D8="",0,INDEX(Sdata,MATCH($D8,Srow,),MATCH(1,Scol,)))</f>
        <v>63.701274677040004</v>
      </c>
      <c r="CP8" s="238">
        <f>IF(D8="",0,SUMIF(LD!$DB$108:$GW$108,1,LD!$DB$109:$GW$109))</f>
        <v>93.138788532000007</v>
      </c>
      <c r="CQ8" s="238">
        <f t="shared" ref="CQ8:CQ21" si="13">SUM(CK8:CP8)</f>
        <v>631.80762016794006</v>
      </c>
    </row>
    <row r="9" spans="2:95" ht="15.75" thickBot="1" x14ac:dyDescent="0.3">
      <c r="B9" s="314"/>
      <c r="C9" s="314"/>
      <c r="D9" s="314"/>
      <c r="E9" s="314"/>
      <c r="F9" s="314"/>
      <c r="G9" s="283">
        <f t="shared" si="0"/>
        <v>0</v>
      </c>
      <c r="H9" s="283">
        <f t="shared" si="1"/>
        <v>0</v>
      </c>
      <c r="I9" s="283">
        <f t="shared" si="2"/>
        <v>0</v>
      </c>
      <c r="J9" s="283">
        <f t="shared" si="3"/>
        <v>0</v>
      </c>
      <c r="K9" s="283">
        <f t="shared" si="4"/>
        <v>0</v>
      </c>
      <c r="L9" s="284">
        <f>SUMIF(LD!$DB$108:$GW$108,1,LD!$DB$109:$GW$109)</f>
        <v>93.138788532000007</v>
      </c>
      <c r="M9" s="284">
        <f t="shared" si="8"/>
        <v>93.138788532000007</v>
      </c>
      <c r="N9" s="285">
        <f t="shared" si="9"/>
        <v>0</v>
      </c>
      <c r="P9" s="264"/>
      <c r="Q9" s="261"/>
      <c r="CK9" s="251" t="e">
        <f t="shared" si="10"/>
        <v>#N/A</v>
      </c>
      <c r="CL9" s="251">
        <f t="shared" si="11"/>
        <v>0</v>
      </c>
      <c r="CM9" s="252">
        <f t="shared" si="5"/>
        <v>0</v>
      </c>
      <c r="CN9" s="252">
        <f t="shared" si="6"/>
        <v>0</v>
      </c>
      <c r="CO9" s="252">
        <f t="shared" si="12"/>
        <v>0</v>
      </c>
      <c r="CP9" s="238">
        <f>IF(D9="",0,SUMIF(LD!$DB$108:$GW$108,1,LD!$DB$109:$GW$109))</f>
        <v>0</v>
      </c>
      <c r="CQ9" s="238" t="e">
        <f t="shared" si="13"/>
        <v>#N/A</v>
      </c>
    </row>
    <row r="10" spans="2:95" ht="15.75" thickBot="1" x14ac:dyDescent="0.3">
      <c r="B10" s="314"/>
      <c r="C10" s="314"/>
      <c r="D10" s="314"/>
      <c r="E10" s="314" t="s">
        <v>74</v>
      </c>
      <c r="F10" s="314"/>
      <c r="G10" s="283">
        <f t="shared" si="0"/>
        <v>0</v>
      </c>
      <c r="H10" s="283">
        <f t="shared" si="1"/>
        <v>0</v>
      </c>
      <c r="I10" s="283">
        <f t="shared" si="2"/>
        <v>0</v>
      </c>
      <c r="J10" s="283">
        <f t="shared" si="3"/>
        <v>193.47727219776002</v>
      </c>
      <c r="K10" s="283">
        <f t="shared" si="4"/>
        <v>0</v>
      </c>
      <c r="L10" s="284">
        <f>SUMIF(LD!$DB$108:$GW$108,1,LD!$DB$109:$GW$109)</f>
        <v>93.138788532000007</v>
      </c>
      <c r="M10" s="284">
        <f t="shared" si="8"/>
        <v>286.61606072976002</v>
      </c>
      <c r="N10" s="285">
        <f t="shared" si="9"/>
        <v>193.47727219776002</v>
      </c>
      <c r="CK10" s="251">
        <f t="shared" si="10"/>
        <v>193.47727219776002</v>
      </c>
      <c r="CL10" s="251">
        <f t="shared" si="11"/>
        <v>0</v>
      </c>
      <c r="CM10" s="252">
        <f t="shared" si="5"/>
        <v>0</v>
      </c>
      <c r="CN10" s="252">
        <f t="shared" si="6"/>
        <v>0</v>
      </c>
      <c r="CO10" s="252">
        <f t="shared" si="12"/>
        <v>0</v>
      </c>
      <c r="CP10" s="238">
        <f>IF(D10="",0,SUMIF(LD!$DB$108:$GW$108,1,LD!$DB$109:$GW$109))</f>
        <v>0</v>
      </c>
      <c r="CQ10" s="238">
        <f t="shared" si="13"/>
        <v>193.47727219776002</v>
      </c>
    </row>
    <row r="11" spans="2:95" ht="15.75" thickBot="1" x14ac:dyDescent="0.3">
      <c r="B11" s="314"/>
      <c r="C11" s="314"/>
      <c r="D11" s="314"/>
      <c r="E11" s="314" t="s">
        <v>75</v>
      </c>
      <c r="F11" s="314"/>
      <c r="G11" s="283">
        <f t="shared" si="0"/>
        <v>0</v>
      </c>
      <c r="H11" s="283">
        <f t="shared" si="1"/>
        <v>0</v>
      </c>
      <c r="I11" s="283">
        <f t="shared" si="2"/>
        <v>0</v>
      </c>
      <c r="J11" s="283">
        <f t="shared" si="3"/>
        <v>117.54264386207998</v>
      </c>
      <c r="K11" s="283">
        <f t="shared" si="4"/>
        <v>0</v>
      </c>
      <c r="L11" s="284">
        <f>SUMIF(LD!$DB$108:$GW$108,1,LD!$DB$109:$GW$109)</f>
        <v>93.138788532000007</v>
      </c>
      <c r="M11" s="284">
        <f t="shared" si="8"/>
        <v>210.68143239407999</v>
      </c>
      <c r="N11" s="285">
        <f t="shared" si="9"/>
        <v>117.54264386207998</v>
      </c>
      <c r="CK11" s="251">
        <f t="shared" si="10"/>
        <v>117.54264386207998</v>
      </c>
      <c r="CL11" s="251">
        <f t="shared" si="11"/>
        <v>0</v>
      </c>
      <c r="CM11" s="252">
        <f t="shared" si="5"/>
        <v>0</v>
      </c>
      <c r="CN11" s="252">
        <f t="shared" si="6"/>
        <v>0</v>
      </c>
      <c r="CO11" s="252">
        <f t="shared" si="12"/>
        <v>0</v>
      </c>
      <c r="CP11" s="238">
        <f>IF(D11="",0,SUMIF(LD!$DB$108:$GW$108,1,LD!$DB$109:$GW$109))</f>
        <v>0</v>
      </c>
      <c r="CQ11" s="238">
        <f t="shared" si="13"/>
        <v>117.54264386207998</v>
      </c>
    </row>
    <row r="12" spans="2:95" ht="15.75" thickBot="1" x14ac:dyDescent="0.3">
      <c r="B12" s="314"/>
      <c r="C12" s="314"/>
      <c r="D12" s="314"/>
      <c r="E12" s="314"/>
      <c r="F12" s="314"/>
      <c r="G12" s="283">
        <f t="shared" si="0"/>
        <v>0</v>
      </c>
      <c r="H12" s="283">
        <f t="shared" si="1"/>
        <v>0</v>
      </c>
      <c r="I12" s="283">
        <f t="shared" si="2"/>
        <v>0</v>
      </c>
      <c r="J12" s="283">
        <f t="shared" si="3"/>
        <v>0</v>
      </c>
      <c r="K12" s="283">
        <f t="shared" si="4"/>
        <v>0</v>
      </c>
      <c r="L12" s="284">
        <f>SUMIF(LD!$DB$108:$GW$108,1,LD!$DB$109:$GW$109)</f>
        <v>93.138788532000007</v>
      </c>
      <c r="M12" s="284">
        <f t="shared" si="8"/>
        <v>93.138788532000007</v>
      </c>
      <c r="N12" s="285">
        <f t="shared" si="9"/>
        <v>0</v>
      </c>
      <c r="CK12" s="251" t="e">
        <f t="shared" si="10"/>
        <v>#N/A</v>
      </c>
      <c r="CL12" s="251">
        <f t="shared" si="11"/>
        <v>0</v>
      </c>
      <c r="CM12" s="252">
        <f t="shared" si="5"/>
        <v>0</v>
      </c>
      <c r="CN12" s="252">
        <f t="shared" si="6"/>
        <v>0</v>
      </c>
      <c r="CO12" s="252">
        <f t="shared" si="12"/>
        <v>0</v>
      </c>
      <c r="CP12" s="238">
        <f>IF(D12="",0,SUMIF(LD!$DB$108:$GW$108,1,LD!$DB$109:$GW$109))</f>
        <v>0</v>
      </c>
      <c r="CQ12" s="238" t="e">
        <f t="shared" si="13"/>
        <v>#N/A</v>
      </c>
    </row>
    <row r="13" spans="2:95" ht="15.75" thickBot="1" x14ac:dyDescent="0.3">
      <c r="B13" s="314"/>
      <c r="C13" s="314"/>
      <c r="D13" s="314"/>
      <c r="E13" s="314"/>
      <c r="F13" s="314"/>
      <c r="G13" s="283">
        <f t="shared" si="0"/>
        <v>0</v>
      </c>
      <c r="H13" s="283">
        <f t="shared" si="1"/>
        <v>0</v>
      </c>
      <c r="I13" s="283">
        <f t="shared" si="2"/>
        <v>0</v>
      </c>
      <c r="J13" s="283">
        <f t="shared" si="3"/>
        <v>0</v>
      </c>
      <c r="K13" s="283">
        <f t="shared" si="4"/>
        <v>0</v>
      </c>
      <c r="L13" s="284">
        <f>SUMIF(LD!$DB$108:$GW$108,1,LD!$DB$109:$GW$109)</f>
        <v>93.138788532000007</v>
      </c>
      <c r="M13" s="284">
        <f t="shared" si="8"/>
        <v>93.138788532000007</v>
      </c>
      <c r="N13" s="285">
        <f t="shared" si="9"/>
        <v>0</v>
      </c>
      <c r="CK13" s="251" t="e">
        <f t="shared" si="10"/>
        <v>#N/A</v>
      </c>
      <c r="CL13" s="251">
        <f t="shared" si="11"/>
        <v>0</v>
      </c>
      <c r="CM13" s="252">
        <f t="shared" si="5"/>
        <v>0</v>
      </c>
      <c r="CN13" s="252">
        <f t="shared" si="6"/>
        <v>0</v>
      </c>
      <c r="CO13" s="252">
        <f t="shared" si="12"/>
        <v>0</v>
      </c>
      <c r="CP13" s="238">
        <f>IF(D13="",0,SUMIF(LD!$DB$108:$GW$108,1,LD!$DB$109:$GW$109))</f>
        <v>0</v>
      </c>
      <c r="CQ13" s="238" t="e">
        <f t="shared" si="13"/>
        <v>#N/A</v>
      </c>
    </row>
    <row r="14" spans="2:95" ht="15.75" thickBot="1" x14ac:dyDescent="0.3">
      <c r="B14" s="314"/>
      <c r="C14" s="314"/>
      <c r="D14" s="314"/>
      <c r="E14" s="314"/>
      <c r="F14" s="314"/>
      <c r="G14" s="283">
        <f t="shared" si="0"/>
        <v>0</v>
      </c>
      <c r="H14" s="283">
        <f t="shared" si="1"/>
        <v>0</v>
      </c>
      <c r="I14" s="283">
        <f t="shared" si="2"/>
        <v>0</v>
      </c>
      <c r="J14" s="283">
        <f t="shared" si="3"/>
        <v>0</v>
      </c>
      <c r="K14" s="283">
        <f t="shared" si="4"/>
        <v>0</v>
      </c>
      <c r="L14" s="284">
        <f>SUMIF(LD!$DB$108:$GW$108,1,LD!$DB$109:$GW$109)</f>
        <v>93.138788532000007</v>
      </c>
      <c r="M14" s="284">
        <f t="shared" si="8"/>
        <v>93.138788532000007</v>
      </c>
      <c r="N14" s="285">
        <f t="shared" si="9"/>
        <v>0</v>
      </c>
      <c r="CK14" s="251" t="e">
        <f t="shared" si="10"/>
        <v>#N/A</v>
      </c>
      <c r="CL14" s="251">
        <f t="shared" si="11"/>
        <v>0</v>
      </c>
      <c r="CM14" s="252">
        <f t="shared" si="5"/>
        <v>0</v>
      </c>
      <c r="CN14" s="252">
        <f t="shared" si="6"/>
        <v>0</v>
      </c>
      <c r="CO14" s="252">
        <f t="shared" si="12"/>
        <v>0</v>
      </c>
      <c r="CP14" s="238">
        <f>IF(D14="",0,SUMIF(LD!$DB$108:$GW$108,1,LD!$DB$109:$GW$109))</f>
        <v>0</v>
      </c>
      <c r="CQ14" s="238" t="e">
        <f t="shared" si="13"/>
        <v>#N/A</v>
      </c>
    </row>
    <row r="15" spans="2:95" ht="15.75" thickBot="1" x14ac:dyDescent="0.3">
      <c r="B15" s="314"/>
      <c r="C15" s="314"/>
      <c r="D15" s="314"/>
      <c r="E15" s="314"/>
      <c r="F15" s="314"/>
      <c r="G15" s="283">
        <f t="shared" si="0"/>
        <v>0</v>
      </c>
      <c r="H15" s="283">
        <f t="shared" si="1"/>
        <v>0</v>
      </c>
      <c r="I15" s="283">
        <f t="shared" si="2"/>
        <v>0</v>
      </c>
      <c r="J15" s="283">
        <f t="shared" si="3"/>
        <v>0</v>
      </c>
      <c r="K15" s="283">
        <f t="shared" si="4"/>
        <v>0</v>
      </c>
      <c r="L15" s="284">
        <f>SUMIF(LD!$DB$108:$GW$108,1,LD!$DB$109:$GW$109)</f>
        <v>93.138788532000007</v>
      </c>
      <c r="M15" s="284">
        <f t="shared" si="8"/>
        <v>93.138788532000007</v>
      </c>
      <c r="N15" s="285">
        <f t="shared" si="9"/>
        <v>0</v>
      </c>
      <c r="CK15" s="251" t="e">
        <f t="shared" si="10"/>
        <v>#N/A</v>
      </c>
      <c r="CL15" s="251">
        <f t="shared" si="11"/>
        <v>0</v>
      </c>
      <c r="CM15" s="252">
        <f t="shared" si="5"/>
        <v>0</v>
      </c>
      <c r="CN15" s="252">
        <f t="shared" si="6"/>
        <v>0</v>
      </c>
      <c r="CO15" s="252">
        <f t="shared" si="12"/>
        <v>0</v>
      </c>
      <c r="CP15" s="238">
        <f>IF(D15="",0,SUMIF(LD!$DB$108:$GW$108,1,LD!$DB$109:$GW$109))</f>
        <v>0</v>
      </c>
      <c r="CQ15" s="238" t="e">
        <f t="shared" si="13"/>
        <v>#N/A</v>
      </c>
    </row>
    <row r="16" spans="2:95" ht="15.75" thickBot="1" x14ac:dyDescent="0.3">
      <c r="B16" s="314"/>
      <c r="C16" s="314"/>
      <c r="D16" s="314"/>
      <c r="E16" s="314"/>
      <c r="F16" s="314"/>
      <c r="G16" s="283">
        <f t="shared" si="0"/>
        <v>0</v>
      </c>
      <c r="H16" s="283">
        <f t="shared" si="1"/>
        <v>0</v>
      </c>
      <c r="I16" s="283">
        <f t="shared" si="2"/>
        <v>0</v>
      </c>
      <c r="J16" s="283">
        <f t="shared" si="3"/>
        <v>0</v>
      </c>
      <c r="K16" s="283">
        <f t="shared" si="4"/>
        <v>0</v>
      </c>
      <c r="L16" s="284">
        <f>SUMIF(LD!$DB$108:$GW$108,1,LD!$DB$109:$GW$109)</f>
        <v>93.138788532000007</v>
      </c>
      <c r="M16" s="284">
        <f t="shared" si="8"/>
        <v>93.138788532000007</v>
      </c>
      <c r="N16" s="285">
        <f t="shared" si="9"/>
        <v>0</v>
      </c>
      <c r="CK16" s="251" t="e">
        <f t="shared" si="10"/>
        <v>#N/A</v>
      </c>
      <c r="CL16" s="251">
        <f t="shared" si="11"/>
        <v>0</v>
      </c>
      <c r="CM16" s="252">
        <f t="shared" si="5"/>
        <v>0</v>
      </c>
      <c r="CN16" s="252">
        <f t="shared" si="6"/>
        <v>0</v>
      </c>
      <c r="CO16" s="252">
        <f t="shared" si="12"/>
        <v>0</v>
      </c>
      <c r="CP16" s="238">
        <f>IF(D16="",0,SUMIF(LD!$DB$108:$GW$108,1,LD!$DB$109:$GW$109))</f>
        <v>0</v>
      </c>
      <c r="CQ16" s="238" t="e">
        <f t="shared" si="13"/>
        <v>#N/A</v>
      </c>
    </row>
    <row r="17" spans="2:95" ht="15.75" thickBot="1" x14ac:dyDescent="0.3">
      <c r="B17" s="314"/>
      <c r="C17" s="314"/>
      <c r="D17" s="314"/>
      <c r="E17" s="314"/>
      <c r="F17" s="314"/>
      <c r="G17" s="283">
        <f t="shared" si="0"/>
        <v>0</v>
      </c>
      <c r="H17" s="283">
        <f t="shared" si="1"/>
        <v>0</v>
      </c>
      <c r="I17" s="283">
        <f t="shared" si="2"/>
        <v>0</v>
      </c>
      <c r="J17" s="283">
        <f t="shared" si="3"/>
        <v>0</v>
      </c>
      <c r="K17" s="283">
        <f t="shared" si="4"/>
        <v>0</v>
      </c>
      <c r="L17" s="284">
        <f>SUMIF(LD!$DB$108:$GW$108,1,LD!$DB$109:$GW$109)</f>
        <v>93.138788532000007</v>
      </c>
      <c r="M17" s="284">
        <f t="shared" si="8"/>
        <v>93.138788532000007</v>
      </c>
      <c r="N17" s="285">
        <f t="shared" si="9"/>
        <v>0</v>
      </c>
      <c r="CK17" s="251" t="e">
        <f t="shared" si="10"/>
        <v>#N/A</v>
      </c>
      <c r="CL17" s="251">
        <f t="shared" si="11"/>
        <v>0</v>
      </c>
      <c r="CM17" s="252">
        <f t="shared" si="5"/>
        <v>0</v>
      </c>
      <c r="CN17" s="252">
        <f t="shared" si="6"/>
        <v>0</v>
      </c>
      <c r="CO17" s="252">
        <f t="shared" si="12"/>
        <v>0</v>
      </c>
      <c r="CP17" s="238">
        <f>IF(D17="",0,SUMIF(LD!$DB$108:$GW$108,1,LD!$DB$109:$GW$109))</f>
        <v>0</v>
      </c>
      <c r="CQ17" s="238" t="e">
        <f t="shared" si="13"/>
        <v>#N/A</v>
      </c>
    </row>
    <row r="18" spans="2:95" ht="15.75" thickBot="1" x14ac:dyDescent="0.3">
      <c r="B18" s="314"/>
      <c r="C18" s="314"/>
      <c r="D18" s="314"/>
      <c r="E18" s="314"/>
      <c r="F18" s="314"/>
      <c r="G18" s="283">
        <f t="shared" si="0"/>
        <v>0</v>
      </c>
      <c r="H18" s="283">
        <f t="shared" si="1"/>
        <v>0</v>
      </c>
      <c r="I18" s="283">
        <f t="shared" si="2"/>
        <v>0</v>
      </c>
      <c r="J18" s="283">
        <f t="shared" si="3"/>
        <v>0</v>
      </c>
      <c r="K18" s="283">
        <f t="shared" si="4"/>
        <v>0</v>
      </c>
      <c r="L18" s="284">
        <f>SUMIF(LD!$DB$108:$GW$108,1,LD!$DB$109:$GW$109)</f>
        <v>93.138788532000007</v>
      </c>
      <c r="M18" s="284">
        <f t="shared" si="8"/>
        <v>93.138788532000007</v>
      </c>
      <c r="N18" s="285">
        <f t="shared" si="9"/>
        <v>0</v>
      </c>
      <c r="CK18" s="251" t="e">
        <f t="shared" si="10"/>
        <v>#N/A</v>
      </c>
      <c r="CL18" s="251">
        <f t="shared" si="11"/>
        <v>0</v>
      </c>
      <c r="CM18" s="252">
        <f t="shared" si="5"/>
        <v>0</v>
      </c>
      <c r="CN18" s="252">
        <f t="shared" si="6"/>
        <v>0</v>
      </c>
      <c r="CO18" s="252">
        <f t="shared" si="12"/>
        <v>0</v>
      </c>
      <c r="CP18" s="238">
        <f>IF(D18="",0,SUMIF(LD!$DB$108:$GW$108,1,LD!$DB$109:$GW$109))</f>
        <v>0</v>
      </c>
      <c r="CQ18" s="238" t="e">
        <f t="shared" si="13"/>
        <v>#N/A</v>
      </c>
    </row>
    <row r="19" spans="2:95" ht="15.75" thickBot="1" x14ac:dyDescent="0.3">
      <c r="B19" s="314"/>
      <c r="C19" s="314"/>
      <c r="D19" s="314"/>
      <c r="E19" s="314"/>
      <c r="F19" s="314"/>
      <c r="G19" s="283">
        <f t="shared" si="0"/>
        <v>0</v>
      </c>
      <c r="H19" s="283">
        <f t="shared" si="1"/>
        <v>0</v>
      </c>
      <c r="I19" s="283">
        <f t="shared" si="2"/>
        <v>0</v>
      </c>
      <c r="J19" s="283">
        <f t="shared" si="3"/>
        <v>0</v>
      </c>
      <c r="K19" s="283">
        <f t="shared" si="4"/>
        <v>0</v>
      </c>
      <c r="L19" s="284">
        <f>SUMIF(LD!$DB$108:$GW$108,1,LD!$DB$109:$GW$109)</f>
        <v>93.138788532000007</v>
      </c>
      <c r="M19" s="284">
        <f t="shared" si="8"/>
        <v>93.138788532000007</v>
      </c>
      <c r="N19" s="285">
        <f t="shared" si="9"/>
        <v>0</v>
      </c>
      <c r="CK19" s="251" t="e">
        <f t="shared" si="10"/>
        <v>#N/A</v>
      </c>
      <c r="CL19" s="251">
        <f t="shared" si="11"/>
        <v>0</v>
      </c>
      <c r="CM19" s="252">
        <f t="shared" si="5"/>
        <v>0</v>
      </c>
      <c r="CN19" s="252">
        <f t="shared" si="6"/>
        <v>0</v>
      </c>
      <c r="CO19" s="252">
        <f t="shared" si="12"/>
        <v>0</v>
      </c>
      <c r="CP19" s="238">
        <f>IF(D19="",0,SUMIF(LD!$DB$108:$GW$108,1,LD!$DB$109:$GW$109))</f>
        <v>0</v>
      </c>
      <c r="CQ19" s="238" t="e">
        <f t="shared" si="13"/>
        <v>#N/A</v>
      </c>
    </row>
    <row r="20" spans="2:95" ht="15.75" thickBot="1" x14ac:dyDescent="0.3">
      <c r="B20" s="314"/>
      <c r="C20" s="314"/>
      <c r="D20" s="314"/>
      <c r="E20" s="314"/>
      <c r="F20" s="314"/>
      <c r="G20" s="283">
        <f t="shared" si="0"/>
        <v>0</v>
      </c>
      <c r="H20" s="283">
        <f t="shared" si="1"/>
        <v>0</v>
      </c>
      <c r="I20" s="283">
        <f t="shared" si="2"/>
        <v>0</v>
      </c>
      <c r="J20" s="283">
        <f t="shared" si="3"/>
        <v>0</v>
      </c>
      <c r="K20" s="283">
        <f t="shared" si="4"/>
        <v>0</v>
      </c>
      <c r="L20" s="284">
        <f>SUMIF(LD!$DB$108:$GW$108,1,LD!$DB$109:$GW$109)</f>
        <v>93.138788532000007</v>
      </c>
      <c r="M20" s="284">
        <f t="shared" si="8"/>
        <v>93.138788532000007</v>
      </c>
      <c r="N20" s="285">
        <f t="shared" si="9"/>
        <v>0</v>
      </c>
      <c r="CK20" s="251" t="e">
        <f t="shared" si="10"/>
        <v>#N/A</v>
      </c>
      <c r="CL20" s="251">
        <f t="shared" si="11"/>
        <v>0</v>
      </c>
      <c r="CM20" s="252">
        <f t="shared" si="5"/>
        <v>0</v>
      </c>
      <c r="CN20" s="252">
        <f t="shared" si="6"/>
        <v>0</v>
      </c>
      <c r="CO20" s="252">
        <f t="shared" si="12"/>
        <v>0</v>
      </c>
      <c r="CP20" s="238">
        <f>IF(D20="",0,SUMIF(LD!$DB$108:$GW$108,1,LD!$DB$109:$GW$109))</f>
        <v>0</v>
      </c>
      <c r="CQ20" s="238" t="e">
        <f t="shared" si="13"/>
        <v>#N/A</v>
      </c>
    </row>
    <row r="21" spans="2:95" ht="15.75" thickBot="1" x14ac:dyDescent="0.3">
      <c r="B21" s="314"/>
      <c r="C21" s="314"/>
      <c r="D21" s="314"/>
      <c r="E21" s="314"/>
      <c r="F21" s="314"/>
      <c r="G21" s="283">
        <f t="shared" si="0"/>
        <v>0</v>
      </c>
      <c r="H21" s="283">
        <f t="shared" si="1"/>
        <v>0</v>
      </c>
      <c r="I21" s="283">
        <f t="shared" si="2"/>
        <v>0</v>
      </c>
      <c r="J21" s="283">
        <f t="shared" si="3"/>
        <v>0</v>
      </c>
      <c r="K21" s="283">
        <f t="shared" si="4"/>
        <v>0</v>
      </c>
      <c r="L21" s="284">
        <f>SUMIF(LD!$DB$108:$GW$108,1,LD!$DB$109:$GW$109)</f>
        <v>93.138788532000007</v>
      </c>
      <c r="M21" s="284">
        <f t="shared" si="8"/>
        <v>93.138788532000007</v>
      </c>
      <c r="N21" s="285">
        <f t="shared" si="9"/>
        <v>0</v>
      </c>
      <c r="CK21" s="251" t="e">
        <f t="shared" si="10"/>
        <v>#N/A</v>
      </c>
      <c r="CL21" s="251">
        <f t="shared" si="11"/>
        <v>0</v>
      </c>
      <c r="CM21" s="252">
        <f t="shared" si="5"/>
        <v>0</v>
      </c>
      <c r="CN21" s="252">
        <f t="shared" si="6"/>
        <v>0</v>
      </c>
      <c r="CO21" s="252">
        <f t="shared" si="12"/>
        <v>0</v>
      </c>
      <c r="CP21" s="238">
        <f>IF(D21="",0,SUMIF(LD!$DB$108:$GW$108,1,LD!$DB$109:$GW$109))</f>
        <v>0</v>
      </c>
      <c r="CQ21" s="238" t="e">
        <f t="shared" si="13"/>
        <v>#N/A</v>
      </c>
    </row>
    <row r="22" spans="2:95" ht="15.75" thickBot="1" x14ac:dyDescent="0.3">
      <c r="B22" s="314"/>
      <c r="C22" s="314"/>
      <c r="D22" s="314"/>
      <c r="E22" s="314"/>
      <c r="F22" s="314"/>
      <c r="G22" s="283">
        <f t="shared" si="0"/>
        <v>0</v>
      </c>
      <c r="H22" s="283">
        <f t="shared" si="1"/>
        <v>0</v>
      </c>
      <c r="I22" s="283">
        <f t="shared" si="2"/>
        <v>0</v>
      </c>
      <c r="J22" s="283">
        <f t="shared" si="3"/>
        <v>0</v>
      </c>
      <c r="K22" s="283">
        <f t="shared" si="4"/>
        <v>0</v>
      </c>
      <c r="L22" s="284">
        <f>SUMIF(LD!$DB$108:$GW$108,1,LD!$DB$109:$GW$109)</f>
        <v>93.138788532000007</v>
      </c>
      <c r="M22" s="284">
        <f t="shared" ref="M22:M23" si="14">(G22+H22+I22+J22+K22+L22)</f>
        <v>93.138788532000007</v>
      </c>
      <c r="N22" s="285">
        <f t="shared" si="9"/>
        <v>0</v>
      </c>
      <c r="CK22" s="251" t="e">
        <f t="shared" si="10"/>
        <v>#N/A</v>
      </c>
      <c r="CL22" s="251">
        <f t="shared" si="11"/>
        <v>0</v>
      </c>
      <c r="CM22" s="252">
        <f t="shared" si="5"/>
        <v>0</v>
      </c>
      <c r="CN22" s="252">
        <f t="shared" si="6"/>
        <v>0</v>
      </c>
      <c r="CO22" s="252">
        <f t="shared" si="12"/>
        <v>0</v>
      </c>
      <c r="CP22" s="238">
        <f>IF(D22="",0,SUMIF(LD!$DB$108:$GW$108,1,LD!$DB$109:$GW$109))</f>
        <v>0</v>
      </c>
      <c r="CQ22" s="238" t="e">
        <f t="shared" ref="CQ22:CQ23" si="15">SUM(CK22:CP22)</f>
        <v>#N/A</v>
      </c>
    </row>
    <row r="23" spans="2:95" ht="15.75" thickBot="1" x14ac:dyDescent="0.3">
      <c r="B23" s="314"/>
      <c r="C23" s="314"/>
      <c r="D23" s="314"/>
      <c r="E23" s="314"/>
      <c r="F23" s="314"/>
      <c r="G23" s="283">
        <f t="shared" si="0"/>
        <v>0</v>
      </c>
      <c r="H23" s="283">
        <f t="shared" si="1"/>
        <v>0</v>
      </c>
      <c r="I23" s="283">
        <f t="shared" si="2"/>
        <v>0</v>
      </c>
      <c r="J23" s="283">
        <f t="shared" si="3"/>
        <v>0</v>
      </c>
      <c r="K23" s="283">
        <f t="shared" si="4"/>
        <v>0</v>
      </c>
      <c r="L23" s="284">
        <f>SUMIF(LD!$DB$108:$GW$108,1,LD!$DB$109:$GW$109)</f>
        <v>93.138788532000007</v>
      </c>
      <c r="M23" s="284">
        <f t="shared" si="14"/>
        <v>93.138788532000007</v>
      </c>
      <c r="N23" s="285">
        <f t="shared" si="9"/>
        <v>0</v>
      </c>
      <c r="CK23" s="251" t="e">
        <f t="shared" si="10"/>
        <v>#N/A</v>
      </c>
      <c r="CL23" s="251">
        <f t="shared" si="11"/>
        <v>0</v>
      </c>
      <c r="CM23" s="252">
        <f t="shared" si="5"/>
        <v>0</v>
      </c>
      <c r="CN23" s="252">
        <f t="shared" si="6"/>
        <v>0</v>
      </c>
      <c r="CO23" s="252">
        <f t="shared" si="12"/>
        <v>0</v>
      </c>
      <c r="CP23" s="238">
        <f>IF(D23="",0,SUMIF(LD!$DB$108:$GW$108,1,LD!$DB$109:$GW$109))</f>
        <v>0</v>
      </c>
      <c r="CQ23" s="238" t="e">
        <f t="shared" si="15"/>
        <v>#N/A</v>
      </c>
    </row>
  </sheetData>
  <sheetProtection algorithmName="SHA-512" hashValue="1g2oL8HfGxBJA+tup9vAU3TecnIPyUT+3KlTipFGqrbR5VwYmmH/Gl29K9VVNJ+2PlLkrREU4H39EmVjPkV7Sg==" saltValue="GJjxdZVLJI+77nmJanKWzw==" spinCount="100000" sheet="1" objects="1" scenarios="1"/>
  <dataValidations count="4">
    <dataValidation type="list" allowBlank="1" showInputMessage="1" showErrorMessage="1" sqref="B7:C23" xr:uid="{A6B6A60A-E931-413E-A63A-2EEB5F394584}">
      <formula1>Plist</formula1>
    </dataValidation>
    <dataValidation type="list" allowBlank="1" showInputMessage="1" showErrorMessage="1" sqref="D7:D23" xr:uid="{15557436-D032-443B-890F-FE0896A691B4}">
      <formula1>slist</formula1>
    </dataValidation>
    <dataValidation type="list" allowBlank="1" showInputMessage="1" showErrorMessage="1" sqref="E7:E23" xr:uid="{C9008B77-A0BF-4F18-86F8-88093EC5211C}">
      <formula1>nsglist</formula1>
    </dataValidation>
    <dataValidation type="list" allowBlank="1" showInputMessage="1" showErrorMessage="1" sqref="F7:F23" xr:uid="{8DD5383A-5F61-4340-A9DA-2FE9D88EB013}">
      <formula1>NTAlist</formula1>
    </dataValidation>
  </dataValidations>
  <pageMargins left="0.7" right="0.7" top="0.75" bottom="0.75" header="0.3" footer="0.3"/>
  <pageSetup fitToWidth="2" fitToHeight="2" orientation="landscape" r:id="rId1"/>
  <colBreaks count="1" manualBreakCount="1">
    <brk id="1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8327-258B-4947-A07A-D458D653CDD6}">
  <sheetPr codeName="Sheet11"/>
  <dimension ref="A1:CG23"/>
  <sheetViews>
    <sheetView showGridLines="0" tabSelected="1" topLeftCell="A10" zoomScaleNormal="100" workbookViewId="0">
      <selection activeCell="G17" sqref="G17"/>
    </sheetView>
  </sheetViews>
  <sheetFormatPr defaultRowHeight="15" x14ac:dyDescent="0.25"/>
  <cols>
    <col min="1" max="1" width="40.42578125" customWidth="1"/>
    <col min="2" max="2" width="42.140625" customWidth="1"/>
    <col min="3" max="4" width="8.85546875" customWidth="1"/>
    <col min="5" max="5" width="0.85546875" customWidth="1"/>
  </cols>
  <sheetData>
    <row r="1" spans="1:85" ht="18.75" x14ac:dyDescent="0.3">
      <c r="A1" s="328" t="s">
        <v>76</v>
      </c>
      <c r="B1" s="329"/>
      <c r="C1" s="329"/>
      <c r="D1" s="329"/>
      <c r="E1" s="330"/>
    </row>
    <row r="2" spans="1:85" ht="18.75" x14ac:dyDescent="0.3">
      <c r="A2" s="293"/>
      <c r="B2" s="294"/>
      <c r="C2" s="294"/>
      <c r="D2" s="294"/>
      <c r="E2" s="295"/>
    </row>
    <row r="3" spans="1:85" ht="18.75" x14ac:dyDescent="0.3">
      <c r="A3" s="293"/>
      <c r="B3" s="294"/>
      <c r="C3" s="294"/>
      <c r="D3" s="294"/>
      <c r="E3" s="295"/>
    </row>
    <row r="4" spans="1:85" x14ac:dyDescent="0.25">
      <c r="A4" s="296"/>
      <c r="B4" s="294"/>
      <c r="C4" s="294"/>
      <c r="D4" s="294"/>
      <c r="E4" s="295"/>
    </row>
    <row r="5" spans="1:85" ht="15.75" thickBot="1" x14ac:dyDescent="0.3">
      <c r="A5" s="296"/>
      <c r="B5" s="294"/>
      <c r="C5" s="294"/>
      <c r="D5" s="294"/>
      <c r="E5" s="295"/>
    </row>
    <row r="6" spans="1:85" ht="15.75" thickBot="1" x14ac:dyDescent="0.3">
      <c r="A6" s="281" t="s">
        <v>77</v>
      </c>
      <c r="B6" s="282" t="s">
        <v>78</v>
      </c>
      <c r="C6" s="279" t="s">
        <v>13</v>
      </c>
      <c r="D6" s="279" t="s">
        <v>31</v>
      </c>
      <c r="E6" s="297"/>
    </row>
    <row r="7" spans="1:85" x14ac:dyDescent="0.25">
      <c r="A7" s="289" t="s">
        <v>79</v>
      </c>
      <c r="B7" s="312" t="s">
        <v>213</v>
      </c>
      <c r="C7" s="150">
        <f>INDEX(LDATA,MATCH($B7,lrow,),MATCH("SCORE",LCOL,))</f>
        <v>3</v>
      </c>
      <c r="D7" s="150">
        <f>+C7</f>
        <v>3</v>
      </c>
      <c r="E7" s="287"/>
      <c r="CA7" s="251" t="e">
        <f>IF(#REF!="",0,INDEX(Ndata,MATCH(#REF!,Nrow,),MATCH(1,Ncol,)))</f>
        <v>#REF!</v>
      </c>
      <c r="CB7" s="251" t="e">
        <f>IF(#REF!="",0,INDEX(NTDATA,MATCH(#REF!,NTrow,),MATCH(1,NTcol,)))</f>
        <v>#REF!</v>
      </c>
      <c r="CC7" s="252" t="e">
        <f>IF(#REF!="",0,INDEX(PDATA,MATCH(#REF!,PROW,),MATCH(1,PCOL,)))</f>
        <v>#REF!</v>
      </c>
      <c r="CD7" s="252" t="e">
        <f>IF(#REF!="",0,INDEX(odata,MATCH(#REF!,orow,),MATCH(1,ocol,)))</f>
        <v>#REF!</v>
      </c>
      <c r="CE7" s="252" t="e">
        <f>IF(#REF!="",0,INDEX(Sdata,MATCH(#REF!,Srow,),MATCH(1,Scol,)))</f>
        <v>#REF!</v>
      </c>
      <c r="CF7" s="238" t="e">
        <f>IF(#REF!="",0,SUMIF(LD!$DB$108:$GW$108,1,LD!$DB$109:$GW$109))</f>
        <v>#REF!</v>
      </c>
      <c r="CG7" s="238" t="e">
        <f t="shared" ref="CG7:CG23" si="0">SUM(CA7:CF7)</f>
        <v>#REF!</v>
      </c>
    </row>
    <row r="8" spans="1:85" x14ac:dyDescent="0.25">
      <c r="A8" s="289" t="s">
        <v>81</v>
      </c>
      <c r="B8" s="312" t="s">
        <v>217</v>
      </c>
      <c r="C8" s="150">
        <f>INDEX(LDATA,MATCH($B8,lrow,),MATCH("SCORE",LCOL,))</f>
        <v>1</v>
      </c>
      <c r="D8" s="150">
        <f>+C8</f>
        <v>1</v>
      </c>
      <c r="E8" s="287"/>
      <c r="CA8" s="251" t="e">
        <f>IF(#REF!="",0,INDEX(Ndata,MATCH(#REF!,Nrow,),MATCH(1,Ncol,)))</f>
        <v>#REF!</v>
      </c>
      <c r="CB8" s="251" t="e">
        <f>IF(#REF!="",0,INDEX(NTDATA,MATCH(#REF!,NTrow,),MATCH(1,NTcol,)))</f>
        <v>#REF!</v>
      </c>
      <c r="CC8" s="252" t="e">
        <f>IF(#REF!="",0,INDEX(PDATA,MATCH(#REF!,PROW,),MATCH(1,PCOL,)))</f>
        <v>#REF!</v>
      </c>
      <c r="CD8" s="252" t="e">
        <f>IF(#REF!="",0,INDEX(odata,MATCH(#REF!,orow,),MATCH(1,ocol,)))</f>
        <v>#REF!</v>
      </c>
      <c r="CE8" s="252" t="e">
        <f>IF(#REF!="",0,INDEX(Sdata,MATCH(#REF!,Srow,),MATCH(1,Scol,)))</f>
        <v>#REF!</v>
      </c>
      <c r="CF8" s="238" t="e">
        <f>IF(#REF!="",0,SUMIF(LD!$DB$108:$GW$108,1,LD!$DB$109:$GW$109))</f>
        <v>#REF!</v>
      </c>
      <c r="CG8" s="238" t="e">
        <f t="shared" si="0"/>
        <v>#REF!</v>
      </c>
    </row>
    <row r="9" spans="1:85" x14ac:dyDescent="0.25">
      <c r="A9" s="87" t="s">
        <v>82</v>
      </c>
      <c r="B9" s="312" t="s">
        <v>211</v>
      </c>
      <c r="C9" s="152">
        <f>INDEX(LDATA,MATCH($B9,lrow,),MATCH("SCORE",LCOL,))</f>
        <v>4</v>
      </c>
      <c r="D9" s="152">
        <v>0</v>
      </c>
      <c r="E9" s="287"/>
      <c r="CA9" s="251" t="e">
        <f>IF(#REF!="",0,INDEX(Ndata,MATCH(#REF!,Nrow,),MATCH(1,Ncol,)))</f>
        <v>#REF!</v>
      </c>
      <c r="CB9" s="251" t="e">
        <f>IF(#REF!="",0,INDEX(NTDATA,MATCH(#REF!,NTrow,),MATCH(1,NTcol,)))</f>
        <v>#REF!</v>
      </c>
      <c r="CC9" s="252" t="e">
        <f>IF(#REF!="",0,INDEX(PDATA,MATCH(#REF!,PROW,),MATCH(1,PCOL,)))</f>
        <v>#REF!</v>
      </c>
      <c r="CD9" s="252" t="e">
        <f>IF(#REF!="",0,INDEX(odata,MATCH(#REF!,orow,),MATCH(1,ocol,)))</f>
        <v>#REF!</v>
      </c>
      <c r="CE9" s="252" t="e">
        <f>IF(#REF!="",0,INDEX(Sdata,MATCH(#REF!,Srow,),MATCH(1,Scol,)))</f>
        <v>#REF!</v>
      </c>
      <c r="CF9" s="238" t="e">
        <f>IF(#REF!="",0,SUMIF(LD!$DB$108:$GW$108,1,LD!$DB$109:$GW$109))</f>
        <v>#REF!</v>
      </c>
      <c r="CG9" s="238" t="e">
        <f t="shared" si="0"/>
        <v>#REF!</v>
      </c>
    </row>
    <row r="10" spans="1:85" x14ac:dyDescent="0.25">
      <c r="A10" s="288"/>
      <c r="B10" s="313" t="s">
        <v>83</v>
      </c>
      <c r="C10" s="150">
        <f>SUM(C7:C9)</f>
        <v>8</v>
      </c>
      <c r="D10" s="150">
        <f>SUM(D7:D9)</f>
        <v>4</v>
      </c>
      <c r="E10" s="287"/>
      <c r="CA10" s="251" t="e">
        <f>IF(#REF!="",0,INDEX(Ndata,MATCH(#REF!,Nrow,),MATCH(1,Ncol,)))</f>
        <v>#REF!</v>
      </c>
      <c r="CB10" s="251" t="e">
        <f>IF(#REF!="",0,INDEX(NTDATA,MATCH(#REF!,NTrow,),MATCH(1,NTcol,)))</f>
        <v>#REF!</v>
      </c>
      <c r="CC10" s="252" t="e">
        <f>IF(#REF!="",0,INDEX(PDATA,MATCH(#REF!,PROW,),MATCH(1,PCOL,)))</f>
        <v>#REF!</v>
      </c>
      <c r="CD10" s="252" t="e">
        <f>IF(#REF!="",0,INDEX(odata,MATCH(#REF!,orow,),MATCH(1,ocol,)))</f>
        <v>#REF!</v>
      </c>
      <c r="CE10" s="252" t="e">
        <f>IF(#REF!="",0,INDEX(Sdata,MATCH(#REF!,Srow,),MATCH(1,Scol,)))</f>
        <v>#REF!</v>
      </c>
      <c r="CF10" s="238" t="e">
        <f>IF(#REF!="",0,SUMIF(LD!$DB$108:$GW$108,1,LD!$DB$109:$GW$109))</f>
        <v>#REF!</v>
      </c>
      <c r="CG10" s="238" t="e">
        <f t="shared" si="0"/>
        <v>#REF!</v>
      </c>
    </row>
    <row r="11" spans="1:85" x14ac:dyDescent="0.25">
      <c r="A11" s="87" t="s">
        <v>84</v>
      </c>
      <c r="B11" s="312" t="s">
        <v>219</v>
      </c>
      <c r="C11" s="150">
        <f>INDEX(LDATA,MATCH($B11,lrow,),MATCH("SCORE",LCOL,))</f>
        <v>0</v>
      </c>
      <c r="D11" s="150">
        <f>INDEX(LDATA,MATCH($B11,lrow,),MATCH("SCORE",LCOL,))</f>
        <v>0</v>
      </c>
      <c r="E11" s="287"/>
      <c r="CA11" s="251" t="e">
        <f>IF(#REF!="",0,INDEX(Ndata,MATCH(#REF!,Nrow,),MATCH(1,Ncol,)))</f>
        <v>#REF!</v>
      </c>
      <c r="CB11" s="251" t="e">
        <f>IF(#REF!="",0,INDEX(NTDATA,MATCH(#REF!,NTrow,),MATCH(1,NTcol,)))</f>
        <v>#REF!</v>
      </c>
      <c r="CC11" s="252" t="e">
        <f>IF(#REF!="",0,INDEX(PDATA,MATCH(#REF!,PROW,),MATCH(1,PCOL,)))</f>
        <v>#REF!</v>
      </c>
      <c r="CD11" s="252" t="e">
        <f>IF(#REF!="",0,INDEX(odata,MATCH(#REF!,orow,),MATCH(1,ocol,)))</f>
        <v>#REF!</v>
      </c>
      <c r="CE11" s="252" t="e">
        <f>IF(#REF!="",0,INDEX(Sdata,MATCH(#REF!,Srow,),MATCH(1,Scol,)))</f>
        <v>#REF!</v>
      </c>
      <c r="CF11" s="238" t="e">
        <f>IF(#REF!="",0,SUMIF(LD!$DB$108:$GW$108,1,LD!$DB$109:$GW$109))</f>
        <v>#REF!</v>
      </c>
      <c r="CG11" s="238" t="e">
        <f t="shared" si="0"/>
        <v>#REF!</v>
      </c>
    </row>
    <row r="12" spans="1:85" x14ac:dyDescent="0.25">
      <c r="A12" s="87" t="s">
        <v>85</v>
      </c>
      <c r="B12" s="312" t="s">
        <v>217</v>
      </c>
      <c r="C12" s="152">
        <f>INDEX(LDATA,MATCH($B12,lrow,),MATCH("SCORE",LCOL,))</f>
        <v>1</v>
      </c>
      <c r="D12" s="152">
        <f>INDEX(LDATA,MATCH($B12,lrow,),MATCH("SCORE",LCOL,))</f>
        <v>1</v>
      </c>
      <c r="E12" s="287"/>
      <c r="CA12" s="251" t="e">
        <f>IF(#REF!="",0,INDEX(Ndata,MATCH(#REF!,Nrow,),MATCH(1,Ncol,)))</f>
        <v>#REF!</v>
      </c>
      <c r="CB12" s="251" t="e">
        <f>IF(#REF!="",0,INDEX(NTDATA,MATCH(#REF!,NTrow,),MATCH(1,NTcol,)))</f>
        <v>#REF!</v>
      </c>
      <c r="CC12" s="252" t="e">
        <f>IF(#REF!="",0,INDEX(PDATA,MATCH(#REF!,PROW,),MATCH(1,PCOL,)))</f>
        <v>#REF!</v>
      </c>
      <c r="CD12" s="252" t="e">
        <f>IF(#REF!="",0,INDEX(odata,MATCH(#REF!,orow,),MATCH(1,ocol,)))</f>
        <v>#REF!</v>
      </c>
      <c r="CE12" s="252" t="e">
        <f>IF(#REF!="",0,INDEX(Sdata,MATCH(#REF!,Srow,),MATCH(1,Scol,)))</f>
        <v>#REF!</v>
      </c>
      <c r="CF12" s="238" t="e">
        <f>IF(#REF!="",0,SUMIF(LD!$DB$108:$GW$108,1,LD!$DB$109:$GW$109))</f>
        <v>#REF!</v>
      </c>
      <c r="CG12" s="238" t="e">
        <f t="shared" si="0"/>
        <v>#REF!</v>
      </c>
    </row>
    <row r="13" spans="1:85" x14ac:dyDescent="0.25">
      <c r="A13" s="87"/>
      <c r="B13" s="313" t="s">
        <v>86</v>
      </c>
      <c r="C13" s="290">
        <f>AVERAGE(C11:C12)</f>
        <v>0.5</v>
      </c>
      <c r="D13" s="290">
        <f>AVERAGE(D11:D12)</f>
        <v>0.5</v>
      </c>
      <c r="E13" s="287"/>
      <c r="CA13" s="251" t="e">
        <f>IF(#REF!="",0,INDEX(Ndata,MATCH(#REF!,Nrow,),MATCH(1,Ncol,)))</f>
        <v>#REF!</v>
      </c>
      <c r="CB13" s="251" t="e">
        <f>IF(#REF!="",0,INDEX(NTDATA,MATCH(#REF!,NTrow,),MATCH(1,NTcol,)))</f>
        <v>#REF!</v>
      </c>
      <c r="CC13" s="252" t="e">
        <f>IF(#REF!="",0,INDEX(PDATA,MATCH(#REF!,PROW,),MATCH(1,PCOL,)))</f>
        <v>#REF!</v>
      </c>
      <c r="CD13" s="252" t="e">
        <f>IF(#REF!="",0,INDEX(odata,MATCH(#REF!,orow,),MATCH(1,ocol,)))</f>
        <v>#REF!</v>
      </c>
      <c r="CE13" s="252" t="e">
        <f>IF(#REF!="",0,INDEX(Sdata,MATCH(#REF!,Srow,),MATCH(1,Scol,)))</f>
        <v>#REF!</v>
      </c>
      <c r="CF13" s="238" t="e">
        <f>IF(#REF!="",0,SUMIF(LD!$DB$108:$GW$108,1,LD!$DB$109:$GW$109))</f>
        <v>#REF!</v>
      </c>
      <c r="CG13" s="238" t="e">
        <f t="shared" si="0"/>
        <v>#REF!</v>
      </c>
    </row>
    <row r="14" spans="1:85" x14ac:dyDescent="0.25">
      <c r="A14" s="87" t="s">
        <v>87</v>
      </c>
      <c r="B14" s="312" t="s">
        <v>221</v>
      </c>
      <c r="C14" s="150">
        <f t="shared" ref="C14:D16" si="1">INDEX(LDATA,MATCH($B14,lrow,),MATCH("SCORE",LCOL,))</f>
        <v>0</v>
      </c>
      <c r="D14" s="150">
        <f t="shared" si="1"/>
        <v>0</v>
      </c>
      <c r="E14" s="287"/>
      <c r="CA14" s="251" t="e">
        <f>IF(#REF!="",0,INDEX(Ndata,MATCH(#REF!,Nrow,),MATCH(1,Ncol,)))</f>
        <v>#REF!</v>
      </c>
      <c r="CB14" s="251" t="e">
        <f>IF(#REF!="",0,INDEX(NTDATA,MATCH(#REF!,NTrow,),MATCH(1,NTcol,)))</f>
        <v>#REF!</v>
      </c>
      <c r="CC14" s="252" t="e">
        <f>IF(#REF!="",0,INDEX(PDATA,MATCH(#REF!,PROW,),MATCH(1,PCOL,)))</f>
        <v>#REF!</v>
      </c>
      <c r="CD14" s="252" t="e">
        <f>IF(#REF!="",0,INDEX(odata,MATCH(#REF!,orow,),MATCH(1,ocol,)))</f>
        <v>#REF!</v>
      </c>
      <c r="CE14" s="252" t="e">
        <f>IF(#REF!="",0,INDEX(Sdata,MATCH(#REF!,Srow,),MATCH(1,Scol,)))</f>
        <v>#REF!</v>
      </c>
      <c r="CF14" s="238" t="e">
        <f>IF(#REF!="",0,SUMIF(LD!$DB$108:$GW$108,1,LD!$DB$109:$GW$109))</f>
        <v>#REF!</v>
      </c>
      <c r="CG14" s="238" t="e">
        <f t="shared" si="0"/>
        <v>#REF!</v>
      </c>
    </row>
    <row r="15" spans="1:85" x14ac:dyDescent="0.25">
      <c r="A15" s="87" t="s">
        <v>88</v>
      </c>
      <c r="B15" s="312" t="s">
        <v>217</v>
      </c>
      <c r="C15" s="150">
        <f t="shared" si="1"/>
        <v>1</v>
      </c>
      <c r="D15" s="150">
        <f t="shared" si="1"/>
        <v>1</v>
      </c>
      <c r="E15" s="287"/>
      <c r="CA15" s="251" t="e">
        <f>IF(#REF!="",0,INDEX(Ndata,MATCH(#REF!,Nrow,),MATCH(1,Ncol,)))</f>
        <v>#REF!</v>
      </c>
      <c r="CB15" s="251" t="e">
        <f>IF(#REF!="",0,INDEX(NTDATA,MATCH(#REF!,NTrow,),MATCH(1,NTcol,)))</f>
        <v>#REF!</v>
      </c>
      <c r="CC15" s="252" t="e">
        <f>IF(#REF!="",0,INDEX(PDATA,MATCH(#REF!,PROW,),MATCH(1,PCOL,)))</f>
        <v>#REF!</v>
      </c>
      <c r="CD15" s="252" t="e">
        <f>IF(#REF!="",0,INDEX(odata,MATCH(#REF!,orow,),MATCH(1,ocol,)))</f>
        <v>#REF!</v>
      </c>
      <c r="CE15" s="252" t="e">
        <f>IF(#REF!="",0,INDEX(Sdata,MATCH(#REF!,Srow,),MATCH(1,Scol,)))</f>
        <v>#REF!</v>
      </c>
      <c r="CF15" s="238" t="e">
        <f>IF(#REF!="",0,SUMIF(LD!$DB$108:$GW$108,1,LD!$DB$109:$GW$109))</f>
        <v>#REF!</v>
      </c>
      <c r="CG15" s="238" t="e">
        <f t="shared" si="0"/>
        <v>#REF!</v>
      </c>
    </row>
    <row r="16" spans="1:85" x14ac:dyDescent="0.25">
      <c r="A16" s="87" t="s">
        <v>89</v>
      </c>
      <c r="B16" s="312" t="s">
        <v>217</v>
      </c>
      <c r="C16" s="152">
        <f t="shared" si="1"/>
        <v>1</v>
      </c>
      <c r="D16" s="152">
        <f t="shared" si="1"/>
        <v>1</v>
      </c>
      <c r="E16" s="287"/>
      <c r="CA16" s="251" t="e">
        <f>IF(#REF!="",0,INDEX(Ndata,MATCH(#REF!,Nrow,),MATCH(1,Ncol,)))</f>
        <v>#REF!</v>
      </c>
      <c r="CB16" s="251" t="e">
        <f>IF(#REF!="",0,INDEX(NTDATA,MATCH(#REF!,NTrow,),MATCH(1,NTcol,)))</f>
        <v>#REF!</v>
      </c>
      <c r="CC16" s="252" t="e">
        <f>IF(#REF!="",0,INDEX(PDATA,MATCH(#REF!,PROW,),MATCH(1,PCOL,)))</f>
        <v>#REF!</v>
      </c>
      <c r="CD16" s="252" t="e">
        <f>IF(#REF!="",0,INDEX(odata,MATCH(#REF!,orow,),MATCH(1,ocol,)))</f>
        <v>#REF!</v>
      </c>
      <c r="CE16" s="252" t="e">
        <f>IF(#REF!="",0,INDEX(Sdata,MATCH(#REF!,Srow,),MATCH(1,Scol,)))</f>
        <v>#REF!</v>
      </c>
      <c r="CF16" s="238" t="e">
        <f>IF(#REF!="",0,SUMIF(LD!$DB$108:$GW$108,1,LD!$DB$109:$GW$109))</f>
        <v>#REF!</v>
      </c>
      <c r="CG16" s="238" t="e">
        <f t="shared" si="0"/>
        <v>#REF!</v>
      </c>
    </row>
    <row r="17" spans="1:85" x14ac:dyDescent="0.25">
      <c r="A17" s="87"/>
      <c r="B17" s="313" t="s">
        <v>90</v>
      </c>
      <c r="C17" s="290">
        <f>AVERAGE(C14:C16)</f>
        <v>0.66666666666666663</v>
      </c>
      <c r="D17" s="290">
        <f>AVERAGE(D14:D16)</f>
        <v>0.66666666666666663</v>
      </c>
      <c r="E17" s="287"/>
      <c r="CA17" s="251" t="e">
        <f>IF(#REF!="",0,INDEX(Ndata,MATCH(#REF!,Nrow,),MATCH(1,Ncol,)))</f>
        <v>#REF!</v>
      </c>
      <c r="CB17" s="251" t="e">
        <f>IF(#REF!="",0,INDEX(NTDATA,MATCH(#REF!,NTrow,),MATCH(1,NTcol,)))</f>
        <v>#REF!</v>
      </c>
      <c r="CC17" s="252" t="e">
        <f>IF(#REF!="",0,INDEX(PDATA,MATCH(#REF!,PROW,),MATCH(1,PCOL,)))</f>
        <v>#REF!</v>
      </c>
      <c r="CD17" s="252" t="e">
        <f>IF(#REF!="",0,INDEX(odata,MATCH(#REF!,orow,),MATCH(1,ocol,)))</f>
        <v>#REF!</v>
      </c>
      <c r="CE17" s="252" t="e">
        <f>IF(#REF!="",0,INDEX(Sdata,MATCH(#REF!,Srow,),MATCH(1,Scol,)))</f>
        <v>#REF!</v>
      </c>
      <c r="CF17" s="238" t="e">
        <f>IF(#REF!="",0,SUMIF(LD!$DB$108:$GW$108,1,LD!$DB$109:$GW$109))</f>
        <v>#REF!</v>
      </c>
      <c r="CG17" s="238" t="e">
        <f t="shared" si="0"/>
        <v>#REF!</v>
      </c>
    </row>
    <row r="18" spans="1:85" x14ac:dyDescent="0.25">
      <c r="A18" s="87" t="s">
        <v>91</v>
      </c>
      <c r="B18" s="312" t="s">
        <v>223</v>
      </c>
      <c r="C18" s="150">
        <f>INDEX(LDATA,MATCH($B18,lrow,),MATCH("SCORE",LCOL,))</f>
        <v>0</v>
      </c>
      <c r="D18" s="150">
        <v>0</v>
      </c>
      <c r="E18" s="287"/>
      <c r="CA18" s="251" t="e">
        <f>IF(#REF!="",0,INDEX(Ndata,MATCH(#REF!,Nrow,),MATCH(1,Ncol,)))</f>
        <v>#REF!</v>
      </c>
      <c r="CB18" s="251" t="e">
        <f>IF(#REF!="",0,INDEX(NTDATA,MATCH(#REF!,NTrow,),MATCH(1,NTcol,)))</f>
        <v>#REF!</v>
      </c>
      <c r="CC18" s="252" t="e">
        <f>IF(#REF!="",0,INDEX(PDATA,MATCH(#REF!,PROW,),MATCH(1,PCOL,)))</f>
        <v>#REF!</v>
      </c>
      <c r="CD18" s="252" t="e">
        <f>IF(#REF!="",0,INDEX(odata,MATCH(#REF!,orow,),MATCH(1,ocol,)))</f>
        <v>#REF!</v>
      </c>
      <c r="CE18" s="252" t="e">
        <f>IF(#REF!="",0,INDEX(Sdata,MATCH(#REF!,Srow,),MATCH(1,Scol,)))</f>
        <v>#REF!</v>
      </c>
      <c r="CF18" s="238" t="e">
        <f>IF(#REF!="",0,SUMIF(LD!$DB$108:$GW$108,1,LD!$DB$109:$GW$109))</f>
        <v>#REF!</v>
      </c>
      <c r="CG18" s="238" t="e">
        <f t="shared" si="0"/>
        <v>#REF!</v>
      </c>
    </row>
    <row r="19" spans="1:85" x14ac:dyDescent="0.25">
      <c r="A19" s="87" t="s">
        <v>92</v>
      </c>
      <c r="B19" s="312" t="s">
        <v>223</v>
      </c>
      <c r="C19" s="152">
        <f>INDEX(LDATA,MATCH($B19,lrow,),MATCH("SCORE",LCOL,))</f>
        <v>0</v>
      </c>
      <c r="D19" s="152">
        <v>0</v>
      </c>
      <c r="E19" s="287"/>
      <c r="CA19" s="251" t="e">
        <f>IF(#REF!="",0,INDEX(Ndata,MATCH(#REF!,Nrow,),MATCH(1,Ncol,)))</f>
        <v>#REF!</v>
      </c>
      <c r="CB19" s="251" t="e">
        <f>IF(#REF!="",0,INDEX(NTDATA,MATCH(#REF!,NTrow,),MATCH(1,NTcol,)))</f>
        <v>#REF!</v>
      </c>
      <c r="CC19" s="252" t="e">
        <f>IF(#REF!="",0,INDEX(PDATA,MATCH(#REF!,PROW,),MATCH(1,PCOL,)))</f>
        <v>#REF!</v>
      </c>
      <c r="CD19" s="252" t="e">
        <f>IF(#REF!="",0,INDEX(odata,MATCH(#REF!,orow,),MATCH(1,ocol,)))</f>
        <v>#REF!</v>
      </c>
      <c r="CE19" s="252" t="e">
        <f>IF(#REF!="",0,INDEX(Sdata,MATCH(#REF!,Srow,),MATCH(1,Scol,)))</f>
        <v>#REF!</v>
      </c>
      <c r="CF19" s="238" t="e">
        <f>IF(#REF!="",0,SUMIF(LD!$DB$108:$GW$108,1,LD!$DB$109:$GW$109))</f>
        <v>#REF!</v>
      </c>
      <c r="CG19" s="238" t="e">
        <f t="shared" si="0"/>
        <v>#REF!</v>
      </c>
    </row>
    <row r="20" spans="1:85" x14ac:dyDescent="0.25">
      <c r="A20" s="288"/>
      <c r="B20" s="313" t="s">
        <v>93</v>
      </c>
      <c r="C20" s="290">
        <f>AVERAGE(C18:C19)</f>
        <v>0</v>
      </c>
      <c r="D20" s="290">
        <v>0</v>
      </c>
      <c r="E20" s="287"/>
      <c r="CA20" s="251" t="e">
        <f>IF(#REF!="",0,INDEX(Ndata,MATCH(#REF!,Nrow,),MATCH(1,Ncol,)))</f>
        <v>#REF!</v>
      </c>
      <c r="CB20" s="251" t="e">
        <f>IF(#REF!="",0,INDEX(NTDATA,MATCH(#REF!,NTrow,),MATCH(1,NTcol,)))</f>
        <v>#REF!</v>
      </c>
      <c r="CC20" s="252" t="e">
        <f>IF(#REF!="",0,INDEX(PDATA,MATCH(#REF!,PROW,),MATCH(1,PCOL,)))</f>
        <v>#REF!</v>
      </c>
      <c r="CD20" s="252" t="e">
        <f>IF(#REF!="",0,INDEX(odata,MATCH(#REF!,orow,),MATCH(1,ocol,)))</f>
        <v>#REF!</v>
      </c>
      <c r="CE20" s="252" t="e">
        <f>IF(#REF!="",0,INDEX(Sdata,MATCH(#REF!,Srow,),MATCH(1,Scol,)))</f>
        <v>#REF!</v>
      </c>
      <c r="CF20" s="238" t="e">
        <f>IF(#REF!="",0,SUMIF(LD!$DB$108:$GW$108,1,LD!$DB$109:$GW$109))</f>
        <v>#REF!</v>
      </c>
      <c r="CG20" s="238" t="e">
        <f t="shared" si="0"/>
        <v>#REF!</v>
      </c>
    </row>
    <row r="21" spans="1:85" x14ac:dyDescent="0.25">
      <c r="A21" s="288"/>
      <c r="B21" s="277"/>
      <c r="C21" s="286"/>
      <c r="D21" s="286"/>
      <c r="E21" s="287"/>
      <c r="CA21" s="251" t="e">
        <f>IF(#REF!="",0,INDEX(Ndata,MATCH(#REF!,Nrow,),MATCH(1,Ncol,)))</f>
        <v>#REF!</v>
      </c>
      <c r="CB21" s="251" t="e">
        <f>IF(#REF!="",0,INDEX(NTDATA,MATCH(#REF!,NTrow,),MATCH(1,NTcol,)))</f>
        <v>#REF!</v>
      </c>
      <c r="CC21" s="252" t="e">
        <f>IF(#REF!="",0,INDEX(PDATA,MATCH(#REF!,PROW,),MATCH(1,PCOL,)))</f>
        <v>#REF!</v>
      </c>
      <c r="CD21" s="252" t="e">
        <f>IF(#REF!="",0,INDEX(odata,MATCH(#REF!,orow,),MATCH(1,ocol,)))</f>
        <v>#REF!</v>
      </c>
      <c r="CE21" s="252" t="e">
        <f>IF(#REF!="",0,INDEX(Sdata,MATCH(#REF!,Srow,),MATCH(1,Scol,)))</f>
        <v>#REF!</v>
      </c>
      <c r="CF21" s="238" t="e">
        <f>IF(#REF!="",0,SUMIF(LD!$DB$108:$GW$108,1,LD!$DB$109:$GW$109))</f>
        <v>#REF!</v>
      </c>
      <c r="CG21" s="238" t="e">
        <f t="shared" si="0"/>
        <v>#REF!</v>
      </c>
    </row>
    <row r="22" spans="1:85" ht="15.75" thickBot="1" x14ac:dyDescent="0.3">
      <c r="A22" s="288"/>
      <c r="B22" s="278" t="s">
        <v>94</v>
      </c>
      <c r="C22" s="280">
        <f>ROUND(+C10+C13+C17+C20,0)</f>
        <v>9</v>
      </c>
      <c r="D22" s="280">
        <f>ROUND(+D10+D13+D17+D20,0)</f>
        <v>5</v>
      </c>
      <c r="E22" s="287"/>
      <c r="CA22" s="251" t="e">
        <f>IF(#REF!="",0,INDEX(Ndata,MATCH(#REF!,Nrow,),MATCH(1,Ncol,)))</f>
        <v>#REF!</v>
      </c>
      <c r="CB22" s="251" t="e">
        <f>IF(#REF!="",0,INDEX(NTDATA,MATCH(#REF!,NTrow,),MATCH(1,NTcol,)))</f>
        <v>#REF!</v>
      </c>
      <c r="CC22" s="252" t="e">
        <f>IF(#REF!="",0,INDEX(PDATA,MATCH(#REF!,PROW,),MATCH(1,PCOL,)))</f>
        <v>#REF!</v>
      </c>
      <c r="CD22" s="252" t="e">
        <f>IF(#REF!="",0,INDEX(odata,MATCH(#REF!,orow,),MATCH(1,ocol,)))</f>
        <v>#REF!</v>
      </c>
      <c r="CE22" s="252" t="e">
        <f>IF(#REF!="",0,INDEX(Sdata,MATCH(#REF!,Srow,),MATCH(1,Scol,)))</f>
        <v>#REF!</v>
      </c>
      <c r="CF22" s="238" t="e">
        <f>IF(#REF!="",0,SUMIF(LD!$DB$108:$GW$108,1,LD!$DB$109:$GW$109))</f>
        <v>#REF!</v>
      </c>
      <c r="CG22" s="238" t="e">
        <f t="shared" si="0"/>
        <v>#REF!</v>
      </c>
    </row>
    <row r="23" spans="1:85" ht="16.5" thickTop="1" thickBot="1" x14ac:dyDescent="0.3">
      <c r="A23" s="291"/>
      <c r="B23" s="266"/>
      <c r="C23" s="266"/>
      <c r="D23" s="266"/>
      <c r="E23" s="292"/>
      <c r="CA23" s="251" t="e">
        <f>IF(#REF!="",0,INDEX(Ndata,MATCH(#REF!,Nrow,),MATCH(1,Ncol,)))</f>
        <v>#REF!</v>
      </c>
      <c r="CB23" s="251" t="e">
        <f>IF(#REF!="",0,INDEX(NTDATA,MATCH(#REF!,NTrow,),MATCH(1,NTcol,)))</f>
        <v>#REF!</v>
      </c>
      <c r="CC23" s="252" t="e">
        <f>IF(#REF!="",0,INDEX(PDATA,MATCH(#REF!,PROW,),MATCH(1,PCOL,)))</f>
        <v>#REF!</v>
      </c>
      <c r="CD23" s="252" t="e">
        <f>IF(#REF!="",0,INDEX(odata,MATCH(#REF!,orow,),MATCH(1,ocol,)))</f>
        <v>#REF!</v>
      </c>
      <c r="CE23" s="252" t="e">
        <f>IF(#REF!="",0,INDEX(Sdata,MATCH(#REF!,Srow,),MATCH(1,Scol,)))</f>
        <v>#REF!</v>
      </c>
      <c r="CF23" s="238" t="e">
        <f>IF(#REF!="",0,SUMIF(LD!$DB$108:$GW$108,1,LD!$DB$109:$GW$109))</f>
        <v>#REF!</v>
      </c>
      <c r="CG23" s="238" t="e">
        <f t="shared" si="0"/>
        <v>#REF!</v>
      </c>
    </row>
  </sheetData>
  <sheetProtection algorithmName="SHA-512" hashValue="UxIOmlCVnI36aIZfZWdOE6fkukMlIzfnpUz8RVQDq/LGkx9ycjCuejxqi14rtriSKXprUbzNTqyS+AxNF/Ce6Q==" saltValue="9oIR5gzfOWC7CPFzcvsMjw==" spinCount="100000" sheet="1" objects="1" scenarios="1"/>
  <dataValidations count="1">
    <dataValidation type="list" allowBlank="1" showInputMessage="1" showErrorMessage="1" sqref="B7:B9 B11:B12 B14:B16 B18:B19" xr:uid="{2877D952-22C4-4C65-8181-2FAA623A82D1}">
      <formula1>GGlist</formula1>
    </dataValidation>
  </dataValidations>
  <pageMargins left="0.7" right="0.7" top="0.75" bottom="0.75" header="0.3" footer="0.3"/>
  <pageSetup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66C6-6E57-4A2F-9079-A888D60D2EE1}">
  <sheetPr codeName="Sheet3"/>
  <dimension ref="A1:CN127"/>
  <sheetViews>
    <sheetView showGridLines="0" workbookViewId="0">
      <pane xSplit="17" ySplit="7" topLeftCell="R8" activePane="bottomRight" state="frozen"/>
      <selection pane="topRight" activeCell="R8" sqref="R8"/>
      <selection pane="bottomLeft" activeCell="R8" sqref="R8"/>
      <selection pane="bottomRight" activeCell="R8" sqref="R8"/>
    </sheetView>
  </sheetViews>
  <sheetFormatPr defaultRowHeight="15" outlineLevelCol="1" x14ac:dyDescent="0.25"/>
  <cols>
    <col min="1" max="1" width="17" bestFit="1" customWidth="1"/>
    <col min="2" max="2" width="11.5703125" bestFit="1" customWidth="1"/>
    <col min="3" max="4" width="3.85546875" style="312" bestFit="1" customWidth="1"/>
    <col min="5" max="5" width="6.85546875" style="312" bestFit="1" customWidth="1"/>
    <col min="6" max="6" width="5.5703125" style="312" bestFit="1" customWidth="1"/>
    <col min="7" max="7" width="4.85546875" style="312" bestFit="1" customWidth="1"/>
    <col min="8" max="8" width="10.85546875" hidden="1" customWidth="1" outlineLevel="1"/>
    <col min="9" max="10" width="9.85546875" hidden="1" customWidth="1" outlineLevel="1"/>
    <col min="11" max="12" width="10.85546875" hidden="1" customWidth="1" outlineLevel="1"/>
    <col min="13" max="13" width="13.5703125" hidden="1" customWidth="1" outlineLevel="1"/>
    <col min="14" max="14" width="12.85546875" customWidth="1" collapsed="1"/>
    <col min="15" max="17" width="12.85546875" customWidth="1"/>
    <col min="18" max="18" width="0.85546875" customWidth="1"/>
    <col min="19" max="19" width="17.140625" bestFit="1" customWidth="1"/>
    <col min="20" max="20" width="15.85546875" bestFit="1" customWidth="1"/>
    <col min="83" max="87" width="9.140625" style="238"/>
    <col min="88" max="88" width="13.5703125" style="238" bestFit="1" customWidth="1"/>
    <col min="89" max="92" width="9.140625" style="238"/>
  </cols>
  <sheetData>
    <row r="1" spans="1:92" ht="21" x14ac:dyDescent="0.35">
      <c r="A1" s="237" t="str">
        <f>+LD!C1</f>
        <v>RWCD</v>
      </c>
      <c r="B1" s="117"/>
      <c r="C1" s="315"/>
      <c r="D1" s="315"/>
      <c r="E1" s="315"/>
      <c r="F1" s="315"/>
      <c r="G1" s="315"/>
      <c r="H1" s="112"/>
      <c r="I1" s="112"/>
      <c r="J1" s="112"/>
      <c r="K1" s="112"/>
      <c r="L1" s="112"/>
      <c r="M1" s="112"/>
      <c r="N1" s="111"/>
      <c r="O1" s="111"/>
      <c r="P1" s="111"/>
      <c r="Q1" s="111"/>
      <c r="R1" s="111"/>
      <c r="S1" s="111"/>
      <c r="T1" s="229"/>
    </row>
    <row r="2" spans="1:92" x14ac:dyDescent="0.25">
      <c r="A2" s="12"/>
      <c r="B2" s="12"/>
      <c r="C2" s="316"/>
      <c r="D2" s="316"/>
      <c r="E2" s="316"/>
      <c r="F2" s="316"/>
      <c r="G2" s="316"/>
      <c r="H2" s="12"/>
      <c r="I2" s="12"/>
      <c r="J2" s="12"/>
      <c r="K2" s="12"/>
      <c r="L2" s="12"/>
      <c r="M2" s="12"/>
      <c r="N2" s="12"/>
      <c r="O2" s="12"/>
      <c r="P2" s="12"/>
      <c r="Q2" s="12"/>
      <c r="R2" s="259"/>
      <c r="S2" s="12"/>
      <c r="T2" s="138"/>
    </row>
    <row r="3" spans="1:92" ht="21" x14ac:dyDescent="0.35">
      <c r="A3" s="114"/>
      <c r="B3" s="114"/>
      <c r="C3" s="317"/>
      <c r="D3" s="318"/>
      <c r="E3" s="316"/>
      <c r="F3" s="318"/>
      <c r="G3" s="318"/>
      <c r="H3" s="12"/>
      <c r="I3" s="12"/>
      <c r="J3" s="12"/>
      <c r="K3" s="12"/>
      <c r="L3" s="12"/>
      <c r="M3" s="12"/>
      <c r="N3" s="114"/>
      <c r="O3" s="114"/>
      <c r="P3" s="114"/>
      <c r="Q3" s="114"/>
      <c r="R3" s="259"/>
      <c r="S3" s="114"/>
      <c r="T3" s="230"/>
    </row>
    <row r="4" spans="1:92" ht="21" x14ac:dyDescent="0.35">
      <c r="A4" s="114"/>
      <c r="B4" s="114"/>
      <c r="C4" s="317"/>
      <c r="D4" s="318"/>
      <c r="E4" s="316"/>
      <c r="F4" s="318"/>
      <c r="G4" s="318"/>
      <c r="H4" s="12"/>
      <c r="I4" s="12"/>
      <c r="J4" s="12"/>
      <c r="K4" s="12"/>
      <c r="L4" s="12"/>
      <c r="M4" s="12"/>
      <c r="N4" s="114"/>
      <c r="O4" s="114"/>
      <c r="P4" s="114"/>
      <c r="Q4" s="114"/>
      <c r="R4" s="259"/>
      <c r="S4" s="114"/>
      <c r="T4" s="230"/>
    </row>
    <row r="5" spans="1:92" ht="15.75" thickBot="1" x14ac:dyDescent="0.3">
      <c r="A5" s="12"/>
      <c r="B5" s="12"/>
      <c r="C5" s="316"/>
      <c r="D5" s="316"/>
      <c r="E5" s="316"/>
      <c r="F5" s="316"/>
      <c r="G5" s="316"/>
      <c r="H5" s="12"/>
      <c r="I5" s="12"/>
      <c r="J5" s="12"/>
      <c r="K5" s="12"/>
      <c r="L5" s="12"/>
      <c r="M5" s="12"/>
      <c r="N5" s="12"/>
      <c r="O5" s="12"/>
      <c r="P5" s="12"/>
      <c r="Q5" s="12"/>
      <c r="R5" s="259"/>
      <c r="S5" s="231"/>
      <c r="T5" s="120"/>
    </row>
    <row r="6" spans="1:92" ht="15.75" thickBot="1" x14ac:dyDescent="0.3">
      <c r="A6" s="120"/>
      <c r="B6" s="119" t="s">
        <v>95</v>
      </c>
      <c r="C6" s="319"/>
      <c r="D6" s="320"/>
      <c r="E6" s="321"/>
      <c r="F6" s="319"/>
      <c r="G6" s="322"/>
      <c r="H6" s="239" t="s">
        <v>47</v>
      </c>
      <c r="I6" s="239" t="s">
        <v>48</v>
      </c>
      <c r="J6" s="239" t="s">
        <v>64</v>
      </c>
      <c r="K6" s="239" t="s">
        <v>49</v>
      </c>
      <c r="L6" s="239"/>
      <c r="M6" s="240"/>
      <c r="N6" s="110" t="s">
        <v>96</v>
      </c>
      <c r="O6" s="136"/>
      <c r="P6" s="137" t="s">
        <v>50</v>
      </c>
      <c r="Q6" s="136"/>
      <c r="R6" s="260"/>
      <c r="S6" s="232" t="s">
        <v>97</v>
      </c>
      <c r="T6" s="233"/>
      <c r="CE6" s="241"/>
      <c r="CF6" s="242"/>
      <c r="CG6" s="242"/>
      <c r="CH6" s="242" t="s">
        <v>98</v>
      </c>
      <c r="CI6" s="242"/>
      <c r="CJ6" s="242"/>
    </row>
    <row r="7" spans="1:92" ht="15.75" thickBot="1" x14ac:dyDescent="0.3">
      <c r="A7" s="118" t="s">
        <v>99</v>
      </c>
      <c r="B7" s="116" t="s">
        <v>100</v>
      </c>
      <c r="C7" s="323" t="s">
        <v>56</v>
      </c>
      <c r="D7" s="323" t="s">
        <v>57</v>
      </c>
      <c r="E7" s="324" t="s">
        <v>58</v>
      </c>
      <c r="F7" s="324" t="s">
        <v>59</v>
      </c>
      <c r="G7" s="324" t="s">
        <v>38</v>
      </c>
      <c r="H7" s="43" t="s">
        <v>60</v>
      </c>
      <c r="I7" s="43" t="s">
        <v>60</v>
      </c>
      <c r="J7" s="43" t="s">
        <v>60</v>
      </c>
      <c r="K7" s="43" t="s">
        <v>60</v>
      </c>
      <c r="L7" s="243" t="s">
        <v>38</v>
      </c>
      <c r="M7" s="43" t="s">
        <v>61</v>
      </c>
      <c r="N7" s="64" t="s">
        <v>101</v>
      </c>
      <c r="O7" s="57" t="s">
        <v>60</v>
      </c>
      <c r="P7" s="64" t="s">
        <v>62</v>
      </c>
      <c r="Q7" s="57" t="s">
        <v>63</v>
      </c>
      <c r="R7" s="234"/>
      <c r="S7" s="64" t="s">
        <v>102</v>
      </c>
      <c r="T7" s="57" t="s">
        <v>103</v>
      </c>
      <c r="CE7" s="244"/>
      <c r="CF7" s="244"/>
      <c r="CG7" s="244"/>
      <c r="CH7" s="244" t="s">
        <v>59</v>
      </c>
      <c r="CI7" s="244" t="s">
        <v>38</v>
      </c>
      <c r="CJ7" s="244" t="s">
        <v>56</v>
      </c>
      <c r="CK7" s="238" t="s">
        <v>57</v>
      </c>
      <c r="CL7" s="238" t="s">
        <v>58</v>
      </c>
      <c r="CM7" s="238" t="s">
        <v>61</v>
      </c>
    </row>
    <row r="8" spans="1:92" x14ac:dyDescent="0.25">
      <c r="A8" s="245">
        <f>+Data!A6</f>
        <v>0</v>
      </c>
      <c r="B8" s="246">
        <f>+Data!B6</f>
        <v>0</v>
      </c>
      <c r="C8" s="325" t="str">
        <f>IF(Data!E6=0,"",Data!E6)</f>
        <v/>
      </c>
      <c r="D8" s="325" t="str">
        <f>IF(Data!F6=0,"",Data!F6)</f>
        <v/>
      </c>
      <c r="E8" s="325" t="str">
        <f>IF(Data!G6=0,"",Data!G6)</f>
        <v/>
      </c>
      <c r="F8" s="325">
        <f>IF(Data!I6="","",Data!I6)</f>
        <v>0</v>
      </c>
      <c r="G8" s="336">
        <f>IF(Data!H6="","",Data!H6)</f>
        <v>0</v>
      </c>
      <c r="H8" s="247">
        <f t="shared" ref="H8:H29" si="0">IF(C8="",0,INDEX(p1data,MATCH($C8,p1row,),MATCH(4,p1col,)))</f>
        <v>0</v>
      </c>
      <c r="I8" s="247">
        <f t="shared" ref="I8:I29" si="1">IF(D8="",0,INDEX(o1data,MATCH($D8,o1row,),MATCH(4,o1col,)))</f>
        <v>0</v>
      </c>
      <c r="J8" s="247">
        <f t="shared" ref="J8:J29" si="2">IF(E8="",0,INDEX(s1data,MATCH($E8,s1row,),MATCH(4,s1col,)))</f>
        <v>0</v>
      </c>
      <c r="K8" s="247" t="e">
        <f t="shared" ref="K8:K29" si="3">IF(F8="",0,INDEX(n1data,MATCH($F8,n1row,),MATCH(4,n1col,)))</f>
        <v>#N/A</v>
      </c>
      <c r="L8" s="247" t="e">
        <f t="shared" ref="L8:L29" si="4">IF(G8="",0,INDEX(nt1data,MATCH($G8,nt1row,),MATCH(4,nt1col,)))</f>
        <v>#N/A</v>
      </c>
      <c r="M8" s="248">
        <f>SUMIF(LD!$DB$108:$GW$108,1,LD!$DB$109:$GW$109)</f>
        <v>93.138788532000007</v>
      </c>
      <c r="N8" s="249">
        <f>+Data!C6</f>
        <v>0</v>
      </c>
      <c r="O8" s="250">
        <f>+Data!D6</f>
        <v>0</v>
      </c>
      <c r="P8" s="235" t="e">
        <f>(H8+I8+J8+K8+L8+M8)</f>
        <v>#N/A</v>
      </c>
      <c r="Q8" s="261" t="e">
        <f>+CN8</f>
        <v>#N/A</v>
      </c>
      <c r="S8" s="235" t="e">
        <f>+P8-O8</f>
        <v>#N/A</v>
      </c>
      <c r="T8" s="262" t="e">
        <f>+Q8-P8</f>
        <v>#N/A</v>
      </c>
      <c r="W8" s="121"/>
      <c r="CE8" s="251"/>
      <c r="CF8" s="251"/>
      <c r="CG8" s="251"/>
      <c r="CH8" s="251" t="e">
        <f t="shared" ref="CH8:CH29" si="5">IF(F8="",0,INDEX(Ndata,MATCH(F8,Nrow,),MATCH(1,Ncol,)))</f>
        <v>#N/A</v>
      </c>
      <c r="CI8" s="251" t="e">
        <f t="shared" ref="CI8:CI29" si="6">IF(G8="",0,INDEX(NTDATA,MATCH(G8,NTrow,),MATCH(1,NTcol,)))</f>
        <v>#N/A</v>
      </c>
      <c r="CJ8" s="252">
        <f t="shared" ref="CJ8:CJ29" si="7">IF(C8="",0,INDEX(PDATA,MATCH($C8,PROW,),MATCH(1,PCOL,)))</f>
        <v>0</v>
      </c>
      <c r="CK8" s="253">
        <f t="shared" ref="CK8:CK29" si="8">IF(D8="",0,INDEX(odata,MATCH($D8,orow,),MATCH(1,ocol,)))</f>
        <v>0</v>
      </c>
      <c r="CL8" s="238">
        <f t="shared" ref="CL8:CL29" si="9">IF(E8="",0,INDEX(Sdata,MATCH($E8,Srow,),MATCH(1,Scol,)))</f>
        <v>0</v>
      </c>
      <c r="CM8" s="238">
        <f>IF(A8="",0,SUMIF(LD!$DB$108:$GW$108,1,LD!$DB$109:$GW$109))</f>
        <v>93.138788532000007</v>
      </c>
      <c r="CN8" s="238" t="e">
        <f t="shared" ref="CN8" si="10">SUM(CH8:CM8)</f>
        <v>#N/A</v>
      </c>
    </row>
    <row r="9" spans="1:92" x14ac:dyDescent="0.25">
      <c r="A9" s="1">
        <f>+Data!A7</f>
        <v>0</v>
      </c>
      <c r="B9" s="263">
        <f>+Data!B7</f>
        <v>0</v>
      </c>
      <c r="C9" s="326" t="str">
        <f>IF(Data!E7=0,"",Data!E7)</f>
        <v/>
      </c>
      <c r="D9" s="326" t="str">
        <f>IF(Data!F7=0,"",Data!F7)</f>
        <v/>
      </c>
      <c r="E9" s="326" t="str">
        <f>IF(Data!G7=0,"",Data!G7)</f>
        <v/>
      </c>
      <c r="F9" s="326">
        <f>IF(Data!I7="","",Data!I7)</f>
        <v>0</v>
      </c>
      <c r="G9" s="337">
        <f>IF(Data!H7="","",Data!H7)</f>
        <v>0</v>
      </c>
      <c r="H9" s="254">
        <f t="shared" si="0"/>
        <v>0</v>
      </c>
      <c r="I9" s="254">
        <f t="shared" si="1"/>
        <v>0</v>
      </c>
      <c r="J9" s="254">
        <f t="shared" si="2"/>
        <v>0</v>
      </c>
      <c r="K9" s="254" t="e">
        <f t="shared" si="3"/>
        <v>#N/A</v>
      </c>
      <c r="L9" s="254" t="e">
        <f t="shared" si="4"/>
        <v>#N/A</v>
      </c>
      <c r="M9" s="255">
        <f>SUMIF(LD!$DB$108:$GW$108,1,LD!$DB$109:$GW$109)</f>
        <v>93.138788532000007</v>
      </c>
      <c r="N9" s="150">
        <f>+Data!C7</f>
        <v>0</v>
      </c>
      <c r="O9" s="261">
        <f>+Data!D7</f>
        <v>0</v>
      </c>
      <c r="P9" s="264" t="e">
        <f t="shared" ref="P9:P17" si="11">(H9+I9+J9+K9+L9+M9)</f>
        <v>#N/A</v>
      </c>
      <c r="Q9" s="261" t="e">
        <f t="shared" ref="Q9:Q17" si="12">+CN9</f>
        <v>#N/A</v>
      </c>
      <c r="S9" s="264" t="e">
        <f t="shared" ref="S9:S17" si="13">+P9-O9</f>
        <v>#N/A</v>
      </c>
      <c r="T9" s="265" t="e">
        <f t="shared" ref="T9:T17" si="14">+Q9-P9</f>
        <v>#N/A</v>
      </c>
      <c r="W9" s="121"/>
      <c r="CE9" s="251"/>
      <c r="CF9" s="251"/>
      <c r="CG9" s="251"/>
      <c r="CH9" s="251" t="e">
        <f t="shared" si="5"/>
        <v>#N/A</v>
      </c>
      <c r="CI9" s="251" t="e">
        <f t="shared" si="6"/>
        <v>#N/A</v>
      </c>
      <c r="CJ9" s="252">
        <f t="shared" si="7"/>
        <v>0</v>
      </c>
      <c r="CK9" s="253">
        <f t="shared" si="8"/>
        <v>0</v>
      </c>
      <c r="CL9" s="238">
        <f t="shared" si="9"/>
        <v>0</v>
      </c>
      <c r="CM9" s="238">
        <f>IF(A9="",0,SUMIF(LD!$DB$108:$GW$108,1,LD!$DB$109:$GW$109))</f>
        <v>93.138788532000007</v>
      </c>
      <c r="CN9" s="238" t="e">
        <f t="shared" ref="CN9:CN17" si="15">SUM(CH9:CM9)</f>
        <v>#N/A</v>
      </c>
    </row>
    <row r="10" spans="1:92" x14ac:dyDescent="0.25">
      <c r="A10" s="1">
        <f>+Data!A8</f>
        <v>0</v>
      </c>
      <c r="B10" s="263">
        <f>+Data!B8</f>
        <v>0</v>
      </c>
      <c r="C10" s="326" t="str">
        <f>IF(Data!E8=0,"",Data!E8)</f>
        <v/>
      </c>
      <c r="D10" s="326" t="str">
        <f>IF(Data!F8=0,"",Data!F8)</f>
        <v/>
      </c>
      <c r="E10" s="326" t="str">
        <f>IF(Data!G8=0,"",Data!G8)</f>
        <v/>
      </c>
      <c r="F10" s="326">
        <f>IF(Data!I8="","",Data!I8)</f>
        <v>0</v>
      </c>
      <c r="G10" s="337">
        <f>IF(Data!H8="","",Data!H8)</f>
        <v>0</v>
      </c>
      <c r="H10" s="254">
        <f t="shared" si="0"/>
        <v>0</v>
      </c>
      <c r="I10" s="254">
        <f t="shared" si="1"/>
        <v>0</v>
      </c>
      <c r="J10" s="254">
        <f t="shared" si="2"/>
        <v>0</v>
      </c>
      <c r="K10" s="254" t="e">
        <f t="shared" si="3"/>
        <v>#N/A</v>
      </c>
      <c r="L10" s="254" t="e">
        <f t="shared" si="4"/>
        <v>#N/A</v>
      </c>
      <c r="M10" s="255">
        <f>SUMIF(LD!$DB$108:$GW$108,1,LD!$DB$109:$GW$109)</f>
        <v>93.138788532000007</v>
      </c>
      <c r="N10" s="150">
        <f>+Data!C8</f>
        <v>0</v>
      </c>
      <c r="O10" s="261">
        <f>+Data!D8</f>
        <v>0</v>
      </c>
      <c r="P10" s="264" t="e">
        <f t="shared" si="11"/>
        <v>#N/A</v>
      </c>
      <c r="Q10" s="261" t="e">
        <f t="shared" si="12"/>
        <v>#N/A</v>
      </c>
      <c r="S10" s="264" t="e">
        <f t="shared" si="13"/>
        <v>#N/A</v>
      </c>
      <c r="T10" s="265" t="e">
        <f t="shared" si="14"/>
        <v>#N/A</v>
      </c>
      <c r="W10" s="121"/>
      <c r="CE10" s="251"/>
      <c r="CF10" s="251"/>
      <c r="CG10" s="251"/>
      <c r="CH10" s="251" t="e">
        <f t="shared" si="5"/>
        <v>#N/A</v>
      </c>
      <c r="CI10" s="251" t="e">
        <f t="shared" si="6"/>
        <v>#N/A</v>
      </c>
      <c r="CJ10" s="252">
        <f t="shared" si="7"/>
        <v>0</v>
      </c>
      <c r="CK10" s="253">
        <f t="shared" si="8"/>
        <v>0</v>
      </c>
      <c r="CL10" s="238">
        <f t="shared" si="9"/>
        <v>0</v>
      </c>
      <c r="CM10" s="238">
        <f>IF(A10="",0,SUMIF(LD!$DB$108:$GW$108,1,LD!$DB$109:$GW$109))</f>
        <v>93.138788532000007</v>
      </c>
      <c r="CN10" s="238" t="e">
        <f t="shared" si="15"/>
        <v>#N/A</v>
      </c>
    </row>
    <row r="11" spans="1:92" x14ac:dyDescent="0.25">
      <c r="A11" s="1">
        <f>+Data!A9</f>
        <v>0</v>
      </c>
      <c r="B11" s="263">
        <f>+Data!B9</f>
        <v>0</v>
      </c>
      <c r="C11" s="326" t="str">
        <f>IF(Data!E9=0,"",Data!E9)</f>
        <v/>
      </c>
      <c r="D11" s="326" t="str">
        <f>IF(Data!F9=0,"",Data!F9)</f>
        <v/>
      </c>
      <c r="E11" s="326" t="str">
        <f>IF(Data!G9=0,"",Data!G9)</f>
        <v/>
      </c>
      <c r="F11" s="326">
        <f>IF(Data!I9="","",Data!I9)</f>
        <v>0</v>
      </c>
      <c r="G11" s="337">
        <f>IF(Data!H9="","",Data!H9)</f>
        <v>0</v>
      </c>
      <c r="H11" s="254">
        <f t="shared" si="0"/>
        <v>0</v>
      </c>
      <c r="I11" s="254">
        <f t="shared" si="1"/>
        <v>0</v>
      </c>
      <c r="J11" s="254">
        <f t="shared" si="2"/>
        <v>0</v>
      </c>
      <c r="K11" s="254" t="e">
        <f t="shared" si="3"/>
        <v>#N/A</v>
      </c>
      <c r="L11" s="254" t="e">
        <f t="shared" si="4"/>
        <v>#N/A</v>
      </c>
      <c r="M11" s="255">
        <f>SUMIF(LD!$DB$108:$GW$108,1,LD!$DB$109:$GW$109)</f>
        <v>93.138788532000007</v>
      </c>
      <c r="N11" s="150">
        <f>+Data!C9</f>
        <v>0</v>
      </c>
      <c r="O11" s="261">
        <f>+Data!D9</f>
        <v>0</v>
      </c>
      <c r="P11" s="264" t="e">
        <f t="shared" si="11"/>
        <v>#N/A</v>
      </c>
      <c r="Q11" s="261" t="e">
        <f t="shared" si="12"/>
        <v>#N/A</v>
      </c>
      <c r="S11" s="264" t="e">
        <f t="shared" si="13"/>
        <v>#N/A</v>
      </c>
      <c r="T11" s="265" t="e">
        <f t="shared" si="14"/>
        <v>#N/A</v>
      </c>
      <c r="W11" s="121"/>
      <c r="CE11" s="251"/>
      <c r="CF11" s="251"/>
      <c r="CG11" s="251"/>
      <c r="CH11" s="251" t="e">
        <f t="shared" si="5"/>
        <v>#N/A</v>
      </c>
      <c r="CI11" s="251" t="e">
        <f t="shared" si="6"/>
        <v>#N/A</v>
      </c>
      <c r="CJ11" s="252">
        <f t="shared" si="7"/>
        <v>0</v>
      </c>
      <c r="CK11" s="253">
        <f t="shared" si="8"/>
        <v>0</v>
      </c>
      <c r="CL11" s="238">
        <f t="shared" si="9"/>
        <v>0</v>
      </c>
      <c r="CM11" s="238">
        <f>IF(A11="",0,SUMIF(LD!$DB$108:$GW$108,1,LD!$DB$109:$GW$109))</f>
        <v>93.138788532000007</v>
      </c>
      <c r="CN11" s="238" t="e">
        <f t="shared" si="15"/>
        <v>#N/A</v>
      </c>
    </row>
    <row r="12" spans="1:92" x14ac:dyDescent="0.25">
      <c r="A12" s="1">
        <f>+Data!A10</f>
        <v>0</v>
      </c>
      <c r="B12" s="263">
        <f>+Data!B10</f>
        <v>0</v>
      </c>
      <c r="C12" s="326" t="str">
        <f>IF(Data!E10=0,"",Data!E10)</f>
        <v/>
      </c>
      <c r="D12" s="326" t="str">
        <f>IF(Data!F10=0,"",Data!F10)</f>
        <v/>
      </c>
      <c r="E12" s="326" t="str">
        <f>IF(Data!G10=0,"",Data!G10)</f>
        <v/>
      </c>
      <c r="F12" s="326">
        <f>IF(Data!I10="","",Data!I10)</f>
        <v>0</v>
      </c>
      <c r="G12" s="337">
        <f>IF(Data!H10="","",Data!H10)</f>
        <v>0</v>
      </c>
      <c r="H12" s="254">
        <f t="shared" si="0"/>
        <v>0</v>
      </c>
      <c r="I12" s="254">
        <f t="shared" si="1"/>
        <v>0</v>
      </c>
      <c r="J12" s="254">
        <f t="shared" si="2"/>
        <v>0</v>
      </c>
      <c r="K12" s="254" t="e">
        <f t="shared" si="3"/>
        <v>#N/A</v>
      </c>
      <c r="L12" s="254" t="e">
        <f t="shared" si="4"/>
        <v>#N/A</v>
      </c>
      <c r="M12" s="255">
        <f>SUMIF(LD!$DB$108:$GW$108,1,LD!$DB$109:$GW$109)</f>
        <v>93.138788532000007</v>
      </c>
      <c r="N12" s="150">
        <f>+Data!C10</f>
        <v>0</v>
      </c>
      <c r="O12" s="261">
        <f>+Data!D10</f>
        <v>0</v>
      </c>
      <c r="P12" s="264" t="e">
        <f t="shared" si="11"/>
        <v>#N/A</v>
      </c>
      <c r="Q12" s="261" t="e">
        <f t="shared" si="12"/>
        <v>#N/A</v>
      </c>
      <c r="S12" s="264" t="e">
        <f t="shared" si="13"/>
        <v>#N/A</v>
      </c>
      <c r="T12" s="265" t="e">
        <f t="shared" si="14"/>
        <v>#N/A</v>
      </c>
      <c r="W12" s="121"/>
      <c r="CE12" s="251"/>
      <c r="CF12" s="251"/>
      <c r="CG12" s="251"/>
      <c r="CH12" s="251" t="e">
        <f t="shared" si="5"/>
        <v>#N/A</v>
      </c>
      <c r="CI12" s="251" t="e">
        <f t="shared" si="6"/>
        <v>#N/A</v>
      </c>
      <c r="CJ12" s="252">
        <f t="shared" si="7"/>
        <v>0</v>
      </c>
      <c r="CK12" s="253">
        <f t="shared" si="8"/>
        <v>0</v>
      </c>
      <c r="CL12" s="238">
        <f t="shared" si="9"/>
        <v>0</v>
      </c>
      <c r="CM12" s="238">
        <f>IF(A12="",0,SUMIF(LD!$DB$108:$GW$108,1,LD!$DB$109:$GW$109))</f>
        <v>93.138788532000007</v>
      </c>
      <c r="CN12" s="238" t="e">
        <f t="shared" si="15"/>
        <v>#N/A</v>
      </c>
    </row>
    <row r="13" spans="1:92" x14ac:dyDescent="0.25">
      <c r="A13" s="1">
        <f>+Data!A11</f>
        <v>0</v>
      </c>
      <c r="B13" s="263">
        <f>+Data!B11</f>
        <v>0</v>
      </c>
      <c r="C13" s="326" t="str">
        <f>IF(Data!E11=0,"",Data!E11)</f>
        <v/>
      </c>
      <c r="D13" s="326" t="str">
        <f>IF(Data!F11=0,"",Data!F11)</f>
        <v/>
      </c>
      <c r="E13" s="326" t="str">
        <f>IF(Data!G11=0,"",Data!G11)</f>
        <v/>
      </c>
      <c r="F13" s="326">
        <f>IF(Data!I11="","",Data!I11)</f>
        <v>0</v>
      </c>
      <c r="G13" s="337">
        <f>IF(Data!H11="","",Data!H11)</f>
        <v>0</v>
      </c>
      <c r="H13" s="254">
        <f t="shared" si="0"/>
        <v>0</v>
      </c>
      <c r="I13" s="254">
        <f t="shared" si="1"/>
        <v>0</v>
      </c>
      <c r="J13" s="254">
        <f t="shared" si="2"/>
        <v>0</v>
      </c>
      <c r="K13" s="254" t="e">
        <f t="shared" si="3"/>
        <v>#N/A</v>
      </c>
      <c r="L13" s="254" t="e">
        <f t="shared" si="4"/>
        <v>#N/A</v>
      </c>
      <c r="M13" s="255">
        <f>SUMIF(LD!$DB$108:$GW$108,1,LD!$DB$109:$GW$109)</f>
        <v>93.138788532000007</v>
      </c>
      <c r="N13" s="150">
        <f>+Data!C11</f>
        <v>0</v>
      </c>
      <c r="O13" s="261">
        <f>+Data!D11</f>
        <v>0</v>
      </c>
      <c r="P13" s="264" t="e">
        <f t="shared" si="11"/>
        <v>#N/A</v>
      </c>
      <c r="Q13" s="261" t="e">
        <f t="shared" si="12"/>
        <v>#N/A</v>
      </c>
      <c r="S13" s="264" t="e">
        <f t="shared" si="13"/>
        <v>#N/A</v>
      </c>
      <c r="T13" s="265" t="e">
        <f t="shared" si="14"/>
        <v>#N/A</v>
      </c>
      <c r="W13" s="121"/>
      <c r="CE13" s="251"/>
      <c r="CF13" s="251"/>
      <c r="CG13" s="251"/>
      <c r="CH13" s="251" t="e">
        <f t="shared" si="5"/>
        <v>#N/A</v>
      </c>
      <c r="CI13" s="251" t="e">
        <f t="shared" si="6"/>
        <v>#N/A</v>
      </c>
      <c r="CJ13" s="252">
        <f t="shared" si="7"/>
        <v>0</v>
      </c>
      <c r="CK13" s="253">
        <f t="shared" si="8"/>
        <v>0</v>
      </c>
      <c r="CL13" s="238">
        <f t="shared" si="9"/>
        <v>0</v>
      </c>
      <c r="CM13" s="238">
        <f>IF(A13="",0,SUMIF(LD!$DB$108:$GW$108,1,LD!$DB$109:$GW$109))</f>
        <v>93.138788532000007</v>
      </c>
      <c r="CN13" s="238" t="e">
        <f t="shared" si="15"/>
        <v>#N/A</v>
      </c>
    </row>
    <row r="14" spans="1:92" x14ac:dyDescent="0.25">
      <c r="A14" s="1">
        <f>+Data!A12</f>
        <v>0</v>
      </c>
      <c r="B14" s="263">
        <f>+Data!B12</f>
        <v>0</v>
      </c>
      <c r="C14" s="326" t="str">
        <f>IF(Data!E12=0,"",Data!E12)</f>
        <v/>
      </c>
      <c r="D14" s="326" t="str">
        <f>IF(Data!F12=0,"",Data!F12)</f>
        <v/>
      </c>
      <c r="E14" s="326" t="str">
        <f>IF(Data!G12=0,"",Data!G12)</f>
        <v/>
      </c>
      <c r="F14" s="326">
        <f>IF(Data!I12="","",Data!I12)</f>
        <v>0</v>
      </c>
      <c r="G14" s="337">
        <f>IF(Data!H12="","",Data!H12)</f>
        <v>0</v>
      </c>
      <c r="H14" s="254">
        <f t="shared" si="0"/>
        <v>0</v>
      </c>
      <c r="I14" s="254">
        <f t="shared" si="1"/>
        <v>0</v>
      </c>
      <c r="J14" s="254">
        <f t="shared" si="2"/>
        <v>0</v>
      </c>
      <c r="K14" s="254" t="e">
        <f t="shared" si="3"/>
        <v>#N/A</v>
      </c>
      <c r="L14" s="254" t="e">
        <f t="shared" si="4"/>
        <v>#N/A</v>
      </c>
      <c r="M14" s="255">
        <f>SUMIF(LD!$DB$108:$GW$108,1,LD!$DB$109:$GW$109)</f>
        <v>93.138788532000007</v>
      </c>
      <c r="N14" s="150">
        <f>+Data!C12</f>
        <v>0</v>
      </c>
      <c r="O14" s="261">
        <f>+Data!D12</f>
        <v>0</v>
      </c>
      <c r="P14" s="264" t="e">
        <f t="shared" si="11"/>
        <v>#N/A</v>
      </c>
      <c r="Q14" s="261" t="e">
        <f t="shared" si="12"/>
        <v>#N/A</v>
      </c>
      <c r="S14" s="264" t="e">
        <f t="shared" si="13"/>
        <v>#N/A</v>
      </c>
      <c r="T14" s="265" t="e">
        <f t="shared" si="14"/>
        <v>#N/A</v>
      </c>
      <c r="W14" s="121"/>
      <c r="CE14" s="251"/>
      <c r="CF14" s="251"/>
      <c r="CG14" s="251"/>
      <c r="CH14" s="251" t="e">
        <f t="shared" si="5"/>
        <v>#N/A</v>
      </c>
      <c r="CI14" s="251" t="e">
        <f t="shared" si="6"/>
        <v>#N/A</v>
      </c>
      <c r="CJ14" s="252">
        <f t="shared" si="7"/>
        <v>0</v>
      </c>
      <c r="CK14" s="253">
        <f t="shared" si="8"/>
        <v>0</v>
      </c>
      <c r="CL14" s="238">
        <f t="shared" si="9"/>
        <v>0</v>
      </c>
      <c r="CM14" s="238">
        <f>IF(A14="",0,SUMIF(LD!$DB$108:$GW$108,1,LD!$DB$109:$GW$109))</f>
        <v>93.138788532000007</v>
      </c>
      <c r="CN14" s="238" t="e">
        <f t="shared" si="15"/>
        <v>#N/A</v>
      </c>
    </row>
    <row r="15" spans="1:92" x14ac:dyDescent="0.25">
      <c r="A15" s="1">
        <f>+Data!A13</f>
        <v>0</v>
      </c>
      <c r="B15" s="263">
        <f>+Data!B13</f>
        <v>0</v>
      </c>
      <c r="C15" s="326" t="str">
        <f>IF(Data!E13=0,"",Data!E13)</f>
        <v/>
      </c>
      <c r="D15" s="326" t="str">
        <f>IF(Data!F13=0,"",Data!F13)</f>
        <v/>
      </c>
      <c r="E15" s="326" t="str">
        <f>IF(Data!G13=0,"",Data!G13)</f>
        <v/>
      </c>
      <c r="F15" s="326">
        <f>IF(Data!I13="","",Data!I13)</f>
        <v>0</v>
      </c>
      <c r="G15" s="337">
        <f>IF(Data!H13="","",Data!H13)</f>
        <v>0</v>
      </c>
      <c r="H15" s="254">
        <f t="shared" si="0"/>
        <v>0</v>
      </c>
      <c r="I15" s="254">
        <f t="shared" si="1"/>
        <v>0</v>
      </c>
      <c r="J15" s="254">
        <f t="shared" si="2"/>
        <v>0</v>
      </c>
      <c r="K15" s="254" t="e">
        <f t="shared" si="3"/>
        <v>#N/A</v>
      </c>
      <c r="L15" s="254" t="e">
        <f t="shared" si="4"/>
        <v>#N/A</v>
      </c>
      <c r="M15" s="255">
        <f>SUMIF(LD!$DB$108:$GW$108,1,LD!$DB$109:$GW$109)</f>
        <v>93.138788532000007</v>
      </c>
      <c r="N15" s="150">
        <f>+Data!C13</f>
        <v>0</v>
      </c>
      <c r="O15" s="261">
        <f>+Data!D13</f>
        <v>0</v>
      </c>
      <c r="P15" s="264" t="e">
        <f t="shared" si="11"/>
        <v>#N/A</v>
      </c>
      <c r="Q15" s="261" t="e">
        <f t="shared" si="12"/>
        <v>#N/A</v>
      </c>
      <c r="S15" s="264" t="e">
        <f t="shared" si="13"/>
        <v>#N/A</v>
      </c>
      <c r="T15" s="265" t="e">
        <f t="shared" si="14"/>
        <v>#N/A</v>
      </c>
      <c r="W15" s="121"/>
      <c r="CE15" s="251"/>
      <c r="CF15" s="251"/>
      <c r="CG15" s="251"/>
      <c r="CH15" s="251" t="e">
        <f t="shared" si="5"/>
        <v>#N/A</v>
      </c>
      <c r="CI15" s="251" t="e">
        <f t="shared" si="6"/>
        <v>#N/A</v>
      </c>
      <c r="CJ15" s="252">
        <f t="shared" si="7"/>
        <v>0</v>
      </c>
      <c r="CK15" s="253">
        <f t="shared" si="8"/>
        <v>0</v>
      </c>
      <c r="CL15" s="238">
        <f t="shared" si="9"/>
        <v>0</v>
      </c>
      <c r="CM15" s="238">
        <f>IF(A15="",0,SUMIF(LD!$DB$108:$GW$108,1,LD!$DB$109:$GW$109))</f>
        <v>93.138788532000007</v>
      </c>
      <c r="CN15" s="238" t="e">
        <f t="shared" si="15"/>
        <v>#N/A</v>
      </c>
    </row>
    <row r="16" spans="1:92" x14ac:dyDescent="0.25">
      <c r="A16" s="1">
        <f>+Data!A14</f>
        <v>0</v>
      </c>
      <c r="B16" s="263">
        <f>+Data!B14</f>
        <v>0</v>
      </c>
      <c r="C16" s="326" t="str">
        <f>IF(Data!E14=0,"",Data!E14)</f>
        <v/>
      </c>
      <c r="D16" s="326" t="str">
        <f>IF(Data!F14=0,"",Data!F14)</f>
        <v/>
      </c>
      <c r="E16" s="326" t="str">
        <f>IF(Data!G14=0,"",Data!G14)</f>
        <v/>
      </c>
      <c r="F16" s="326">
        <f>IF(Data!I14="","",Data!I14)</f>
        <v>0</v>
      </c>
      <c r="G16" s="337">
        <f>IF(Data!H14="","",Data!H14)</f>
        <v>0</v>
      </c>
      <c r="H16" s="254">
        <f t="shared" si="0"/>
        <v>0</v>
      </c>
      <c r="I16" s="254">
        <f t="shared" si="1"/>
        <v>0</v>
      </c>
      <c r="J16" s="254">
        <f t="shared" si="2"/>
        <v>0</v>
      </c>
      <c r="K16" s="254" t="e">
        <f t="shared" si="3"/>
        <v>#N/A</v>
      </c>
      <c r="L16" s="254" t="e">
        <f t="shared" si="4"/>
        <v>#N/A</v>
      </c>
      <c r="M16" s="255">
        <f>SUMIF(LD!$DB$108:$GW$108,1,LD!$DB$109:$GW$109)</f>
        <v>93.138788532000007</v>
      </c>
      <c r="N16" s="150">
        <f>+Data!C14</f>
        <v>0</v>
      </c>
      <c r="O16" s="261">
        <f>+Data!D14</f>
        <v>0</v>
      </c>
      <c r="P16" s="264" t="e">
        <f t="shared" si="11"/>
        <v>#N/A</v>
      </c>
      <c r="Q16" s="261" t="e">
        <f t="shared" si="12"/>
        <v>#N/A</v>
      </c>
      <c r="S16" s="264" t="e">
        <f t="shared" si="13"/>
        <v>#N/A</v>
      </c>
      <c r="T16" s="265" t="e">
        <f t="shared" si="14"/>
        <v>#N/A</v>
      </c>
      <c r="W16" s="121"/>
      <c r="CE16" s="251"/>
      <c r="CF16" s="251"/>
      <c r="CG16" s="251"/>
      <c r="CH16" s="251" t="e">
        <f t="shared" si="5"/>
        <v>#N/A</v>
      </c>
      <c r="CI16" s="251" t="e">
        <f t="shared" si="6"/>
        <v>#N/A</v>
      </c>
      <c r="CJ16" s="252">
        <f t="shared" si="7"/>
        <v>0</v>
      </c>
      <c r="CK16" s="253">
        <f t="shared" si="8"/>
        <v>0</v>
      </c>
      <c r="CL16" s="238">
        <f t="shared" si="9"/>
        <v>0</v>
      </c>
      <c r="CM16" s="238">
        <f>IF(A16="",0,SUMIF(LD!$DB$108:$GW$108,1,LD!$DB$109:$GW$109))</f>
        <v>93.138788532000007</v>
      </c>
      <c r="CN16" s="238" t="e">
        <f t="shared" si="15"/>
        <v>#N/A</v>
      </c>
    </row>
    <row r="17" spans="1:92" x14ac:dyDescent="0.25">
      <c r="A17" s="1">
        <f>+Data!A15</f>
        <v>0</v>
      </c>
      <c r="B17" s="263">
        <f>+Data!B15</f>
        <v>0</v>
      </c>
      <c r="C17" s="326" t="str">
        <f>IF(Data!E15=0,"",Data!E15)</f>
        <v/>
      </c>
      <c r="D17" s="326" t="str">
        <f>IF(Data!F15=0,"",Data!F15)</f>
        <v/>
      </c>
      <c r="E17" s="326" t="str">
        <f>IF(Data!G15=0,"",Data!G15)</f>
        <v/>
      </c>
      <c r="F17" s="326">
        <f>IF(Data!I15="","",Data!I15)</f>
        <v>0</v>
      </c>
      <c r="G17" s="337">
        <f>IF(Data!H15="","",Data!H15)</f>
        <v>0</v>
      </c>
      <c r="H17" s="254">
        <f t="shared" si="0"/>
        <v>0</v>
      </c>
      <c r="I17" s="254">
        <f t="shared" si="1"/>
        <v>0</v>
      </c>
      <c r="J17" s="254">
        <f t="shared" si="2"/>
        <v>0</v>
      </c>
      <c r="K17" s="254" t="e">
        <f t="shared" si="3"/>
        <v>#N/A</v>
      </c>
      <c r="L17" s="254" t="e">
        <f t="shared" si="4"/>
        <v>#N/A</v>
      </c>
      <c r="M17" s="255">
        <f>SUMIF(LD!$DB$108:$GW$108,1,LD!$DB$109:$GW$109)</f>
        <v>93.138788532000007</v>
      </c>
      <c r="N17" s="150">
        <f>+Data!C15</f>
        <v>0</v>
      </c>
      <c r="O17" s="261">
        <f>+Data!D15</f>
        <v>0</v>
      </c>
      <c r="P17" s="264" t="e">
        <f t="shared" si="11"/>
        <v>#N/A</v>
      </c>
      <c r="Q17" s="261" t="e">
        <f t="shared" si="12"/>
        <v>#N/A</v>
      </c>
      <c r="S17" s="264" t="e">
        <f t="shared" si="13"/>
        <v>#N/A</v>
      </c>
      <c r="T17" s="265" t="e">
        <f t="shared" si="14"/>
        <v>#N/A</v>
      </c>
      <c r="W17" s="121"/>
      <c r="CE17" s="251"/>
      <c r="CF17" s="251"/>
      <c r="CG17" s="251"/>
      <c r="CH17" s="251" t="e">
        <f t="shared" si="5"/>
        <v>#N/A</v>
      </c>
      <c r="CI17" s="251" t="e">
        <f t="shared" si="6"/>
        <v>#N/A</v>
      </c>
      <c r="CJ17" s="252">
        <f t="shared" si="7"/>
        <v>0</v>
      </c>
      <c r="CK17" s="253">
        <f t="shared" si="8"/>
        <v>0</v>
      </c>
      <c r="CL17" s="238">
        <f t="shared" si="9"/>
        <v>0</v>
      </c>
      <c r="CM17" s="238">
        <f>IF(A17="",0,SUMIF(LD!$DB$108:$GW$108,1,LD!$DB$109:$GW$109))</f>
        <v>93.138788532000007</v>
      </c>
      <c r="CN17" s="238" t="e">
        <f t="shared" si="15"/>
        <v>#N/A</v>
      </c>
    </row>
    <row r="18" spans="1:92" x14ac:dyDescent="0.25">
      <c r="A18" s="1">
        <f>+Data!A16</f>
        <v>0</v>
      </c>
      <c r="B18" s="263">
        <f>+Data!B16</f>
        <v>0</v>
      </c>
      <c r="C18" s="326" t="str">
        <f>IF(Data!E16=0,"",Data!E16)</f>
        <v/>
      </c>
      <c r="D18" s="326" t="str">
        <f>IF(Data!F16=0,"",Data!F16)</f>
        <v/>
      </c>
      <c r="E18" s="326" t="str">
        <f>IF(Data!G16=0,"",Data!G16)</f>
        <v/>
      </c>
      <c r="F18" s="326">
        <f>IF(Data!I16="","",Data!I16)</f>
        <v>0</v>
      </c>
      <c r="G18" s="337">
        <f>IF(Data!H16="","",Data!H16)</f>
        <v>0</v>
      </c>
      <c r="H18" s="254">
        <f t="shared" si="0"/>
        <v>0</v>
      </c>
      <c r="I18" s="254">
        <f t="shared" si="1"/>
        <v>0</v>
      </c>
      <c r="J18" s="254">
        <f t="shared" si="2"/>
        <v>0</v>
      </c>
      <c r="K18" s="254" t="e">
        <f t="shared" si="3"/>
        <v>#N/A</v>
      </c>
      <c r="L18" s="254" t="e">
        <f t="shared" si="4"/>
        <v>#N/A</v>
      </c>
      <c r="M18" s="255">
        <f>SUMIF(LD!$DB$108:$GW$108,1,LD!$DB$109:$GW$109)</f>
        <v>93.138788532000007</v>
      </c>
      <c r="N18" s="150">
        <f>+Data!C16</f>
        <v>0</v>
      </c>
      <c r="O18" s="261">
        <f>+Data!D16</f>
        <v>0</v>
      </c>
      <c r="P18" s="264" t="e">
        <f t="shared" ref="P18:P29" si="16">(H18+I18+J18+K18+L18+M18)</f>
        <v>#N/A</v>
      </c>
      <c r="Q18" s="261" t="e">
        <f t="shared" ref="Q18:Q29" si="17">+CN18</f>
        <v>#N/A</v>
      </c>
      <c r="S18" s="264" t="e">
        <f t="shared" ref="S18:S29" si="18">+P18-O18</f>
        <v>#N/A</v>
      </c>
      <c r="T18" s="265" t="e">
        <f t="shared" ref="T18:T29" si="19">+Q18-P18</f>
        <v>#N/A</v>
      </c>
      <c r="W18" s="121"/>
      <c r="CE18" s="251"/>
      <c r="CF18" s="251"/>
      <c r="CG18" s="251"/>
      <c r="CH18" s="251" t="e">
        <f t="shared" si="5"/>
        <v>#N/A</v>
      </c>
      <c r="CI18" s="251" t="e">
        <f t="shared" si="6"/>
        <v>#N/A</v>
      </c>
      <c r="CJ18" s="252">
        <f t="shared" si="7"/>
        <v>0</v>
      </c>
      <c r="CK18" s="253">
        <f t="shared" si="8"/>
        <v>0</v>
      </c>
      <c r="CL18" s="238">
        <f t="shared" si="9"/>
        <v>0</v>
      </c>
      <c r="CM18" s="238">
        <f>IF(A18="",0,SUMIF(LD!$DB$108:$GW$108,1,LD!$DB$109:$GW$109))</f>
        <v>93.138788532000007</v>
      </c>
      <c r="CN18" s="238" t="e">
        <f t="shared" ref="CN18:CN29" si="20">SUM(CH18:CM18)</f>
        <v>#N/A</v>
      </c>
    </row>
    <row r="19" spans="1:92" x14ac:dyDescent="0.25">
      <c r="A19" s="1">
        <f>+Data!A17</f>
        <v>0</v>
      </c>
      <c r="B19" s="263">
        <f>+Data!B17</f>
        <v>0</v>
      </c>
      <c r="C19" s="326" t="str">
        <f>IF(Data!E17=0,"",Data!E17)</f>
        <v/>
      </c>
      <c r="D19" s="326" t="str">
        <f>IF(Data!F17=0,"",Data!F17)</f>
        <v/>
      </c>
      <c r="E19" s="326" t="str">
        <f>IF(Data!G17=0,"",Data!G17)</f>
        <v/>
      </c>
      <c r="F19" s="326">
        <f>IF(Data!I17="","",Data!I17)</f>
        <v>0</v>
      </c>
      <c r="G19" s="337">
        <f>IF(Data!H17="","",Data!H17)</f>
        <v>0</v>
      </c>
      <c r="H19" s="254">
        <f t="shared" si="0"/>
        <v>0</v>
      </c>
      <c r="I19" s="254">
        <f t="shared" si="1"/>
        <v>0</v>
      </c>
      <c r="J19" s="254">
        <f t="shared" si="2"/>
        <v>0</v>
      </c>
      <c r="K19" s="254" t="e">
        <f t="shared" si="3"/>
        <v>#N/A</v>
      </c>
      <c r="L19" s="254" t="e">
        <f t="shared" si="4"/>
        <v>#N/A</v>
      </c>
      <c r="M19" s="255">
        <f>SUMIF(LD!$DB$108:$GW$108,1,LD!$DB$109:$GW$109)</f>
        <v>93.138788532000007</v>
      </c>
      <c r="N19" s="150">
        <f>+Data!C17</f>
        <v>0</v>
      </c>
      <c r="O19" s="261">
        <f>+Data!D17</f>
        <v>0</v>
      </c>
      <c r="P19" s="264" t="e">
        <f t="shared" si="16"/>
        <v>#N/A</v>
      </c>
      <c r="Q19" s="261" t="e">
        <f t="shared" si="17"/>
        <v>#N/A</v>
      </c>
      <c r="S19" s="264" t="e">
        <f t="shared" si="18"/>
        <v>#N/A</v>
      </c>
      <c r="T19" s="265" t="e">
        <f t="shared" si="19"/>
        <v>#N/A</v>
      </c>
      <c r="W19" s="121"/>
      <c r="CE19" s="251"/>
      <c r="CF19" s="251"/>
      <c r="CG19" s="251"/>
      <c r="CH19" s="251" t="e">
        <f t="shared" si="5"/>
        <v>#N/A</v>
      </c>
      <c r="CI19" s="251" t="e">
        <f t="shared" si="6"/>
        <v>#N/A</v>
      </c>
      <c r="CJ19" s="252">
        <f t="shared" si="7"/>
        <v>0</v>
      </c>
      <c r="CK19" s="253">
        <f t="shared" si="8"/>
        <v>0</v>
      </c>
      <c r="CL19" s="238">
        <f t="shared" si="9"/>
        <v>0</v>
      </c>
      <c r="CM19" s="238">
        <f>IF(A19="",0,SUMIF(LD!$DB$108:$GW$108,1,LD!$DB$109:$GW$109))</f>
        <v>93.138788532000007</v>
      </c>
      <c r="CN19" s="238" t="e">
        <f t="shared" si="20"/>
        <v>#N/A</v>
      </c>
    </row>
    <row r="20" spans="1:92" x14ac:dyDescent="0.25">
      <c r="A20" s="1">
        <f>+Data!A18</f>
        <v>0</v>
      </c>
      <c r="B20" s="263">
        <f>+Data!B18</f>
        <v>0</v>
      </c>
      <c r="C20" s="326" t="str">
        <f>IF(Data!E18=0,"",Data!E18)</f>
        <v/>
      </c>
      <c r="D20" s="326" t="str">
        <f>IF(Data!F18=0,"",Data!F18)</f>
        <v/>
      </c>
      <c r="E20" s="326" t="str">
        <f>IF(Data!G18=0,"",Data!G18)</f>
        <v/>
      </c>
      <c r="F20" s="326">
        <f>IF(Data!I18="","",Data!I18)</f>
        <v>0</v>
      </c>
      <c r="G20" s="337">
        <f>IF(Data!H18="","",Data!H18)</f>
        <v>0</v>
      </c>
      <c r="H20" s="254">
        <f t="shared" si="0"/>
        <v>0</v>
      </c>
      <c r="I20" s="254">
        <f t="shared" si="1"/>
        <v>0</v>
      </c>
      <c r="J20" s="254">
        <f t="shared" si="2"/>
        <v>0</v>
      </c>
      <c r="K20" s="254" t="e">
        <f t="shared" si="3"/>
        <v>#N/A</v>
      </c>
      <c r="L20" s="254" t="e">
        <f t="shared" si="4"/>
        <v>#N/A</v>
      </c>
      <c r="M20" s="255">
        <f>SUMIF(LD!$DB$108:$GW$108,1,LD!$DB$109:$GW$109)</f>
        <v>93.138788532000007</v>
      </c>
      <c r="N20" s="150">
        <f>+Data!C18</f>
        <v>0</v>
      </c>
      <c r="O20" s="261">
        <f>+Data!D18</f>
        <v>0</v>
      </c>
      <c r="P20" s="264" t="e">
        <f t="shared" si="16"/>
        <v>#N/A</v>
      </c>
      <c r="Q20" s="261" t="e">
        <f t="shared" si="17"/>
        <v>#N/A</v>
      </c>
      <c r="S20" s="264" t="e">
        <f t="shared" si="18"/>
        <v>#N/A</v>
      </c>
      <c r="T20" s="265" t="e">
        <f t="shared" si="19"/>
        <v>#N/A</v>
      </c>
      <c r="W20" s="121"/>
      <c r="CE20" s="251"/>
      <c r="CF20" s="251"/>
      <c r="CG20" s="251"/>
      <c r="CH20" s="251" t="e">
        <f t="shared" si="5"/>
        <v>#N/A</v>
      </c>
      <c r="CI20" s="251" t="e">
        <f t="shared" si="6"/>
        <v>#N/A</v>
      </c>
      <c r="CJ20" s="252">
        <f t="shared" si="7"/>
        <v>0</v>
      </c>
      <c r="CK20" s="253">
        <f t="shared" si="8"/>
        <v>0</v>
      </c>
      <c r="CL20" s="238">
        <f t="shared" si="9"/>
        <v>0</v>
      </c>
      <c r="CM20" s="238">
        <f>IF(A20="",0,SUMIF(LD!$DB$108:$GW$108,1,LD!$DB$109:$GW$109))</f>
        <v>93.138788532000007</v>
      </c>
      <c r="CN20" s="238" t="e">
        <f t="shared" si="20"/>
        <v>#N/A</v>
      </c>
    </row>
    <row r="21" spans="1:92" x14ac:dyDescent="0.25">
      <c r="A21" s="1">
        <f>+Data!A19</f>
        <v>0</v>
      </c>
      <c r="B21" s="263">
        <f>+Data!B19</f>
        <v>0</v>
      </c>
      <c r="C21" s="326" t="str">
        <f>IF(Data!E19=0,"",Data!E19)</f>
        <v/>
      </c>
      <c r="D21" s="326" t="str">
        <f>IF(Data!F19=0,"",Data!F19)</f>
        <v/>
      </c>
      <c r="E21" s="326" t="str">
        <f>IF(Data!G19=0,"",Data!G19)</f>
        <v/>
      </c>
      <c r="F21" s="326">
        <f>IF(Data!I19="","",Data!I19)</f>
        <v>0</v>
      </c>
      <c r="G21" s="337">
        <f>IF(Data!H19="","",Data!H19)</f>
        <v>0</v>
      </c>
      <c r="H21" s="254">
        <f t="shared" si="0"/>
        <v>0</v>
      </c>
      <c r="I21" s="254">
        <f t="shared" si="1"/>
        <v>0</v>
      </c>
      <c r="J21" s="254">
        <f t="shared" si="2"/>
        <v>0</v>
      </c>
      <c r="K21" s="254" t="e">
        <f t="shared" si="3"/>
        <v>#N/A</v>
      </c>
      <c r="L21" s="254" t="e">
        <f t="shared" si="4"/>
        <v>#N/A</v>
      </c>
      <c r="M21" s="255">
        <f>SUMIF(LD!$DB$108:$GW$108,1,LD!$DB$109:$GW$109)</f>
        <v>93.138788532000007</v>
      </c>
      <c r="N21" s="150">
        <f>+Data!C19</f>
        <v>0</v>
      </c>
      <c r="O21" s="261">
        <f>+Data!D19</f>
        <v>0</v>
      </c>
      <c r="P21" s="264" t="e">
        <f t="shared" si="16"/>
        <v>#N/A</v>
      </c>
      <c r="Q21" s="261" t="e">
        <f t="shared" si="17"/>
        <v>#N/A</v>
      </c>
      <c r="S21" s="264" t="e">
        <f t="shared" si="18"/>
        <v>#N/A</v>
      </c>
      <c r="T21" s="265" t="e">
        <f t="shared" si="19"/>
        <v>#N/A</v>
      </c>
      <c r="W21" s="121"/>
      <c r="CE21" s="251"/>
      <c r="CF21" s="251"/>
      <c r="CG21" s="251"/>
      <c r="CH21" s="251" t="e">
        <f t="shared" si="5"/>
        <v>#N/A</v>
      </c>
      <c r="CI21" s="251" t="e">
        <f t="shared" si="6"/>
        <v>#N/A</v>
      </c>
      <c r="CJ21" s="252">
        <f t="shared" si="7"/>
        <v>0</v>
      </c>
      <c r="CK21" s="253">
        <f t="shared" si="8"/>
        <v>0</v>
      </c>
      <c r="CL21" s="238">
        <f t="shared" si="9"/>
        <v>0</v>
      </c>
      <c r="CM21" s="238">
        <f>IF(A21="",0,SUMIF(LD!$DB$108:$GW$108,1,LD!$DB$109:$GW$109))</f>
        <v>93.138788532000007</v>
      </c>
      <c r="CN21" s="238" t="e">
        <f t="shared" si="20"/>
        <v>#N/A</v>
      </c>
    </row>
    <row r="22" spans="1:92" x14ac:dyDescent="0.25">
      <c r="A22" s="1">
        <f>+Data!A20</f>
        <v>0</v>
      </c>
      <c r="B22" s="263">
        <f>+Data!B20</f>
        <v>0</v>
      </c>
      <c r="C22" s="326" t="str">
        <f>IF(Data!E20=0,"",Data!E20)</f>
        <v/>
      </c>
      <c r="D22" s="326" t="str">
        <f>IF(Data!F20=0,"",Data!F20)</f>
        <v/>
      </c>
      <c r="E22" s="326" t="str">
        <f>IF(Data!G20=0,"",Data!G20)</f>
        <v/>
      </c>
      <c r="F22" s="326">
        <f>IF(Data!I20="","",Data!I20)</f>
        <v>0</v>
      </c>
      <c r="G22" s="337">
        <f>IF(Data!H20="","",Data!H20)</f>
        <v>0</v>
      </c>
      <c r="H22" s="254">
        <f t="shared" si="0"/>
        <v>0</v>
      </c>
      <c r="I22" s="254">
        <f t="shared" si="1"/>
        <v>0</v>
      </c>
      <c r="J22" s="254">
        <f t="shared" si="2"/>
        <v>0</v>
      </c>
      <c r="K22" s="254" t="e">
        <f t="shared" si="3"/>
        <v>#N/A</v>
      </c>
      <c r="L22" s="254" t="e">
        <f t="shared" si="4"/>
        <v>#N/A</v>
      </c>
      <c r="M22" s="255">
        <f>SUMIF(LD!$DB$108:$GW$108,1,LD!$DB$109:$GW$109)</f>
        <v>93.138788532000007</v>
      </c>
      <c r="N22" s="150">
        <f>+Data!C20</f>
        <v>0</v>
      </c>
      <c r="O22" s="261">
        <f>+Data!D20</f>
        <v>0</v>
      </c>
      <c r="P22" s="264" t="e">
        <f t="shared" si="16"/>
        <v>#N/A</v>
      </c>
      <c r="Q22" s="261" t="e">
        <f t="shared" si="17"/>
        <v>#N/A</v>
      </c>
      <c r="S22" s="264" t="e">
        <f t="shared" si="18"/>
        <v>#N/A</v>
      </c>
      <c r="T22" s="265" t="e">
        <f t="shared" si="19"/>
        <v>#N/A</v>
      </c>
      <c r="W22" s="121"/>
      <c r="CE22" s="251"/>
      <c r="CF22" s="251"/>
      <c r="CG22" s="251"/>
      <c r="CH22" s="251" t="e">
        <f t="shared" si="5"/>
        <v>#N/A</v>
      </c>
      <c r="CI22" s="251" t="e">
        <f t="shared" si="6"/>
        <v>#N/A</v>
      </c>
      <c r="CJ22" s="252">
        <f t="shared" si="7"/>
        <v>0</v>
      </c>
      <c r="CK22" s="253">
        <f t="shared" si="8"/>
        <v>0</v>
      </c>
      <c r="CL22" s="238">
        <f t="shared" si="9"/>
        <v>0</v>
      </c>
      <c r="CM22" s="238">
        <f>IF(A22="",0,SUMIF(LD!$DB$108:$GW$108,1,LD!$DB$109:$GW$109))</f>
        <v>93.138788532000007</v>
      </c>
      <c r="CN22" s="238" t="e">
        <f t="shared" si="20"/>
        <v>#N/A</v>
      </c>
    </row>
    <row r="23" spans="1:92" x14ac:dyDescent="0.25">
      <c r="A23" s="1">
        <f>+Data!A21</f>
        <v>0</v>
      </c>
      <c r="B23" s="263">
        <f>+Data!B21</f>
        <v>0</v>
      </c>
      <c r="C23" s="326" t="str">
        <f>IF(Data!E21=0,"",Data!E21)</f>
        <v/>
      </c>
      <c r="D23" s="326" t="str">
        <f>IF(Data!F21=0,"",Data!F21)</f>
        <v/>
      </c>
      <c r="E23" s="326" t="str">
        <f>IF(Data!G21=0,"",Data!G21)</f>
        <v/>
      </c>
      <c r="F23" s="326">
        <f>IF(Data!I21="","",Data!I21)</f>
        <v>0</v>
      </c>
      <c r="G23" s="337">
        <f>IF(Data!H21="","",Data!H21)</f>
        <v>0</v>
      </c>
      <c r="H23" s="254">
        <f t="shared" si="0"/>
        <v>0</v>
      </c>
      <c r="I23" s="254">
        <f t="shared" si="1"/>
        <v>0</v>
      </c>
      <c r="J23" s="254">
        <f t="shared" si="2"/>
        <v>0</v>
      </c>
      <c r="K23" s="254" t="e">
        <f t="shared" si="3"/>
        <v>#N/A</v>
      </c>
      <c r="L23" s="254" t="e">
        <f t="shared" si="4"/>
        <v>#N/A</v>
      </c>
      <c r="M23" s="255">
        <f>SUMIF(LD!$DB$108:$GW$108,1,LD!$DB$109:$GW$109)</f>
        <v>93.138788532000007</v>
      </c>
      <c r="N23" s="150">
        <f>+Data!C21</f>
        <v>0</v>
      </c>
      <c r="O23" s="261">
        <f>+Data!D21</f>
        <v>0</v>
      </c>
      <c r="P23" s="264" t="e">
        <f t="shared" si="16"/>
        <v>#N/A</v>
      </c>
      <c r="Q23" s="261" t="e">
        <f t="shared" si="17"/>
        <v>#N/A</v>
      </c>
      <c r="S23" s="264" t="e">
        <f t="shared" si="18"/>
        <v>#N/A</v>
      </c>
      <c r="T23" s="265" t="e">
        <f t="shared" si="19"/>
        <v>#N/A</v>
      </c>
      <c r="W23" s="121"/>
      <c r="CE23" s="251"/>
      <c r="CF23" s="251"/>
      <c r="CG23" s="251"/>
      <c r="CH23" s="251" t="e">
        <f t="shared" si="5"/>
        <v>#N/A</v>
      </c>
      <c r="CI23" s="251" t="e">
        <f t="shared" si="6"/>
        <v>#N/A</v>
      </c>
      <c r="CJ23" s="252">
        <f t="shared" si="7"/>
        <v>0</v>
      </c>
      <c r="CK23" s="253">
        <f t="shared" si="8"/>
        <v>0</v>
      </c>
      <c r="CL23" s="238">
        <f t="shared" si="9"/>
        <v>0</v>
      </c>
      <c r="CM23" s="238">
        <f>IF(A23="",0,SUMIF(LD!$DB$108:$GW$108,1,LD!$DB$109:$GW$109))</f>
        <v>93.138788532000007</v>
      </c>
      <c r="CN23" s="238" t="e">
        <f t="shared" si="20"/>
        <v>#N/A</v>
      </c>
    </row>
    <row r="24" spans="1:92" x14ac:dyDescent="0.25">
      <c r="A24" s="1">
        <f>+Data!A22</f>
        <v>0</v>
      </c>
      <c r="B24" s="263">
        <f>+Data!B22</f>
        <v>0</v>
      </c>
      <c r="C24" s="326" t="str">
        <f>IF(Data!E22=0,"",Data!E22)</f>
        <v/>
      </c>
      <c r="D24" s="326" t="str">
        <f>IF(Data!F22=0,"",Data!F22)</f>
        <v/>
      </c>
      <c r="E24" s="326" t="str">
        <f>IF(Data!G22=0,"",Data!G22)</f>
        <v/>
      </c>
      <c r="F24" s="326">
        <f>IF(Data!I22="","",Data!I22)</f>
        <v>0</v>
      </c>
      <c r="G24" s="337">
        <f>IF(Data!H22="","",Data!H22)</f>
        <v>0</v>
      </c>
      <c r="H24" s="254">
        <f t="shared" si="0"/>
        <v>0</v>
      </c>
      <c r="I24" s="254">
        <f t="shared" si="1"/>
        <v>0</v>
      </c>
      <c r="J24" s="254">
        <f t="shared" si="2"/>
        <v>0</v>
      </c>
      <c r="K24" s="254" t="e">
        <f t="shared" si="3"/>
        <v>#N/A</v>
      </c>
      <c r="L24" s="254" t="e">
        <f t="shared" si="4"/>
        <v>#N/A</v>
      </c>
      <c r="M24" s="255">
        <f>SUMIF(LD!$DB$108:$GW$108,1,LD!$DB$109:$GW$109)</f>
        <v>93.138788532000007</v>
      </c>
      <c r="N24" s="150">
        <f>+Data!C22</f>
        <v>0</v>
      </c>
      <c r="O24" s="261">
        <f>+Data!D22</f>
        <v>0</v>
      </c>
      <c r="P24" s="264" t="e">
        <f t="shared" si="16"/>
        <v>#N/A</v>
      </c>
      <c r="Q24" s="261" t="e">
        <f t="shared" si="17"/>
        <v>#N/A</v>
      </c>
      <c r="S24" s="264" t="e">
        <f t="shared" si="18"/>
        <v>#N/A</v>
      </c>
      <c r="T24" s="265" t="e">
        <f t="shared" si="19"/>
        <v>#N/A</v>
      </c>
      <c r="W24" s="121"/>
      <c r="CE24" s="251"/>
      <c r="CF24" s="251"/>
      <c r="CG24" s="251"/>
      <c r="CH24" s="251" t="e">
        <f t="shared" si="5"/>
        <v>#N/A</v>
      </c>
      <c r="CI24" s="251" t="e">
        <f t="shared" si="6"/>
        <v>#N/A</v>
      </c>
      <c r="CJ24" s="252">
        <f t="shared" si="7"/>
        <v>0</v>
      </c>
      <c r="CK24" s="253">
        <f t="shared" si="8"/>
        <v>0</v>
      </c>
      <c r="CL24" s="238">
        <f t="shared" si="9"/>
        <v>0</v>
      </c>
      <c r="CM24" s="238">
        <f>IF(A24="",0,SUMIF(LD!$DB$108:$GW$108,1,LD!$DB$109:$GW$109))</f>
        <v>93.138788532000007</v>
      </c>
      <c r="CN24" s="238" t="e">
        <f t="shared" si="20"/>
        <v>#N/A</v>
      </c>
    </row>
    <row r="25" spans="1:92" x14ac:dyDescent="0.25">
      <c r="A25" s="1">
        <f>+Data!A23</f>
        <v>0</v>
      </c>
      <c r="B25" s="263">
        <f>+Data!B23</f>
        <v>0</v>
      </c>
      <c r="C25" s="326" t="str">
        <f>IF(Data!E23=0,"",Data!E23)</f>
        <v/>
      </c>
      <c r="D25" s="326" t="str">
        <f>IF(Data!F23=0,"",Data!F23)</f>
        <v/>
      </c>
      <c r="E25" s="326" t="str">
        <f>IF(Data!G23=0,"",Data!G23)</f>
        <v/>
      </c>
      <c r="F25" s="326">
        <f>IF(Data!I23="","",Data!I23)</f>
        <v>0</v>
      </c>
      <c r="G25" s="337">
        <f>IF(Data!H23="","",Data!H23)</f>
        <v>0</v>
      </c>
      <c r="H25" s="254">
        <f t="shared" si="0"/>
        <v>0</v>
      </c>
      <c r="I25" s="254">
        <f t="shared" si="1"/>
        <v>0</v>
      </c>
      <c r="J25" s="254">
        <f t="shared" si="2"/>
        <v>0</v>
      </c>
      <c r="K25" s="254" t="e">
        <f t="shared" si="3"/>
        <v>#N/A</v>
      </c>
      <c r="L25" s="254" t="e">
        <f t="shared" si="4"/>
        <v>#N/A</v>
      </c>
      <c r="M25" s="255">
        <f>SUMIF(LD!$DB$108:$GW$108,1,LD!$DB$109:$GW$109)</f>
        <v>93.138788532000007</v>
      </c>
      <c r="N25" s="150">
        <f>+Data!C23</f>
        <v>0</v>
      </c>
      <c r="O25" s="261">
        <f>+Data!D23</f>
        <v>0</v>
      </c>
      <c r="P25" s="264" t="e">
        <f t="shared" si="16"/>
        <v>#N/A</v>
      </c>
      <c r="Q25" s="261" t="e">
        <f t="shared" si="17"/>
        <v>#N/A</v>
      </c>
      <c r="S25" s="264" t="e">
        <f t="shared" si="18"/>
        <v>#N/A</v>
      </c>
      <c r="T25" s="265" t="e">
        <f t="shared" si="19"/>
        <v>#N/A</v>
      </c>
      <c r="W25" s="121"/>
      <c r="CE25" s="251"/>
      <c r="CF25" s="251"/>
      <c r="CG25" s="251"/>
      <c r="CH25" s="251" t="e">
        <f t="shared" si="5"/>
        <v>#N/A</v>
      </c>
      <c r="CI25" s="251" t="e">
        <f t="shared" si="6"/>
        <v>#N/A</v>
      </c>
      <c r="CJ25" s="252">
        <f t="shared" si="7"/>
        <v>0</v>
      </c>
      <c r="CK25" s="253">
        <f t="shared" si="8"/>
        <v>0</v>
      </c>
      <c r="CL25" s="238">
        <f t="shared" si="9"/>
        <v>0</v>
      </c>
      <c r="CM25" s="238">
        <f>IF(A25="",0,SUMIF(LD!$DB$108:$GW$108,1,LD!$DB$109:$GW$109))</f>
        <v>93.138788532000007</v>
      </c>
      <c r="CN25" s="238" t="e">
        <f t="shared" si="20"/>
        <v>#N/A</v>
      </c>
    </row>
    <row r="26" spans="1:92" x14ac:dyDescent="0.25">
      <c r="A26" s="1">
        <f>+Data!A24</f>
        <v>0</v>
      </c>
      <c r="B26" s="263">
        <f>+Data!B24</f>
        <v>0</v>
      </c>
      <c r="C26" s="326" t="str">
        <f>IF(Data!E24=0,"",Data!E24)</f>
        <v/>
      </c>
      <c r="D26" s="326" t="str">
        <f>IF(Data!F24=0,"",Data!F24)</f>
        <v/>
      </c>
      <c r="E26" s="326" t="str">
        <f>IF(Data!G24=0,"",Data!G24)</f>
        <v/>
      </c>
      <c r="F26" s="326">
        <f>IF(Data!I24="","",Data!I24)</f>
        <v>0</v>
      </c>
      <c r="G26" s="337">
        <f>IF(Data!H24="","",Data!H24)</f>
        <v>0</v>
      </c>
      <c r="H26" s="254">
        <f t="shared" si="0"/>
        <v>0</v>
      </c>
      <c r="I26" s="254">
        <f t="shared" si="1"/>
        <v>0</v>
      </c>
      <c r="J26" s="254">
        <f t="shared" si="2"/>
        <v>0</v>
      </c>
      <c r="K26" s="254" t="e">
        <f t="shared" si="3"/>
        <v>#N/A</v>
      </c>
      <c r="L26" s="254" t="e">
        <f t="shared" si="4"/>
        <v>#N/A</v>
      </c>
      <c r="M26" s="255">
        <f>SUMIF(LD!$DB$108:$GW$108,1,LD!$DB$109:$GW$109)</f>
        <v>93.138788532000007</v>
      </c>
      <c r="N26" s="150">
        <f>+Data!C24</f>
        <v>0</v>
      </c>
      <c r="O26" s="261">
        <f>+Data!D24</f>
        <v>0</v>
      </c>
      <c r="P26" s="264" t="e">
        <f t="shared" si="16"/>
        <v>#N/A</v>
      </c>
      <c r="Q26" s="261" t="e">
        <f t="shared" si="17"/>
        <v>#N/A</v>
      </c>
      <c r="S26" s="264" t="e">
        <f t="shared" si="18"/>
        <v>#N/A</v>
      </c>
      <c r="T26" s="265" t="e">
        <f t="shared" si="19"/>
        <v>#N/A</v>
      </c>
      <c r="W26" s="121"/>
      <c r="CE26" s="251"/>
      <c r="CF26" s="251"/>
      <c r="CG26" s="251"/>
      <c r="CH26" s="251" t="e">
        <f t="shared" si="5"/>
        <v>#N/A</v>
      </c>
      <c r="CI26" s="251" t="e">
        <f t="shared" si="6"/>
        <v>#N/A</v>
      </c>
      <c r="CJ26" s="252">
        <f t="shared" si="7"/>
        <v>0</v>
      </c>
      <c r="CK26" s="253">
        <f t="shared" si="8"/>
        <v>0</v>
      </c>
      <c r="CL26" s="238">
        <f t="shared" si="9"/>
        <v>0</v>
      </c>
      <c r="CM26" s="238">
        <f>IF(A26="",0,SUMIF(LD!$DB$108:$GW$108,1,LD!$DB$109:$GW$109))</f>
        <v>93.138788532000007</v>
      </c>
      <c r="CN26" s="238" t="e">
        <f t="shared" si="20"/>
        <v>#N/A</v>
      </c>
    </row>
    <row r="27" spans="1:92" x14ac:dyDescent="0.25">
      <c r="A27" s="1">
        <f>+Data!A25</f>
        <v>0</v>
      </c>
      <c r="B27" s="263">
        <f>+Data!B25</f>
        <v>0</v>
      </c>
      <c r="C27" s="326" t="str">
        <f>IF(Data!E25=0,"",Data!E25)</f>
        <v/>
      </c>
      <c r="D27" s="326" t="str">
        <f>IF(Data!F25=0,"",Data!F25)</f>
        <v/>
      </c>
      <c r="E27" s="326" t="str">
        <f>IF(Data!G25=0,"",Data!G25)</f>
        <v/>
      </c>
      <c r="F27" s="326">
        <f>IF(Data!I25="","",Data!I25)</f>
        <v>0</v>
      </c>
      <c r="G27" s="337">
        <f>IF(Data!H25="","",Data!H25)</f>
        <v>0</v>
      </c>
      <c r="H27" s="254">
        <f t="shared" si="0"/>
        <v>0</v>
      </c>
      <c r="I27" s="254">
        <f t="shared" si="1"/>
        <v>0</v>
      </c>
      <c r="J27" s="254">
        <f t="shared" si="2"/>
        <v>0</v>
      </c>
      <c r="K27" s="254" t="e">
        <f t="shared" si="3"/>
        <v>#N/A</v>
      </c>
      <c r="L27" s="254" t="e">
        <f t="shared" si="4"/>
        <v>#N/A</v>
      </c>
      <c r="M27" s="255">
        <f>SUMIF(LD!$DB$108:$GW$108,1,LD!$DB$109:$GW$109)</f>
        <v>93.138788532000007</v>
      </c>
      <c r="N27" s="150">
        <f>+Data!C25</f>
        <v>0</v>
      </c>
      <c r="O27" s="261">
        <f>+Data!D25</f>
        <v>0</v>
      </c>
      <c r="P27" s="264" t="e">
        <f t="shared" si="16"/>
        <v>#N/A</v>
      </c>
      <c r="Q27" s="261" t="e">
        <f t="shared" si="17"/>
        <v>#N/A</v>
      </c>
      <c r="S27" s="264" t="e">
        <f t="shared" si="18"/>
        <v>#N/A</v>
      </c>
      <c r="T27" s="265" t="e">
        <f t="shared" si="19"/>
        <v>#N/A</v>
      </c>
      <c r="W27" s="121"/>
      <c r="CE27" s="251"/>
      <c r="CF27" s="251"/>
      <c r="CG27" s="251"/>
      <c r="CH27" s="251" t="e">
        <f t="shared" si="5"/>
        <v>#N/A</v>
      </c>
      <c r="CI27" s="251" t="e">
        <f t="shared" si="6"/>
        <v>#N/A</v>
      </c>
      <c r="CJ27" s="252">
        <f t="shared" si="7"/>
        <v>0</v>
      </c>
      <c r="CK27" s="253">
        <f t="shared" si="8"/>
        <v>0</v>
      </c>
      <c r="CL27" s="238">
        <f t="shared" si="9"/>
        <v>0</v>
      </c>
      <c r="CM27" s="238">
        <f>IF(A27="",0,SUMIF(LD!$DB$108:$GW$108,1,LD!$DB$109:$GW$109))</f>
        <v>93.138788532000007</v>
      </c>
      <c r="CN27" s="238" t="e">
        <f t="shared" si="20"/>
        <v>#N/A</v>
      </c>
    </row>
    <row r="28" spans="1:92" x14ac:dyDescent="0.25">
      <c r="A28" s="1">
        <f>+Data!A26</f>
        <v>0</v>
      </c>
      <c r="B28" s="263">
        <f>+Data!B26</f>
        <v>0</v>
      </c>
      <c r="C28" s="326" t="str">
        <f>IF(Data!E26=0,"",Data!E26)</f>
        <v/>
      </c>
      <c r="D28" s="326" t="str">
        <f>IF(Data!F26=0,"",Data!F26)</f>
        <v/>
      </c>
      <c r="E28" s="326" t="str">
        <f>IF(Data!G26=0,"",Data!G26)</f>
        <v/>
      </c>
      <c r="F28" s="326">
        <f>IF(Data!I26="","",Data!I26)</f>
        <v>0</v>
      </c>
      <c r="G28" s="337">
        <f>IF(Data!H26="","",Data!H26)</f>
        <v>0</v>
      </c>
      <c r="H28" s="254">
        <f t="shared" si="0"/>
        <v>0</v>
      </c>
      <c r="I28" s="254">
        <f t="shared" si="1"/>
        <v>0</v>
      </c>
      <c r="J28" s="254">
        <f t="shared" si="2"/>
        <v>0</v>
      </c>
      <c r="K28" s="254" t="e">
        <f t="shared" si="3"/>
        <v>#N/A</v>
      </c>
      <c r="L28" s="254" t="e">
        <f t="shared" si="4"/>
        <v>#N/A</v>
      </c>
      <c r="M28" s="255">
        <f>SUMIF(LD!$DB$108:$GW$108,1,LD!$DB$109:$GW$109)</f>
        <v>93.138788532000007</v>
      </c>
      <c r="N28" s="150">
        <f>+Data!C26</f>
        <v>0</v>
      </c>
      <c r="O28" s="261">
        <f>+Data!D26</f>
        <v>0</v>
      </c>
      <c r="P28" s="264" t="e">
        <f t="shared" si="16"/>
        <v>#N/A</v>
      </c>
      <c r="Q28" s="261" t="e">
        <f t="shared" si="17"/>
        <v>#N/A</v>
      </c>
      <c r="S28" s="264" t="e">
        <f t="shared" si="18"/>
        <v>#N/A</v>
      </c>
      <c r="T28" s="265" t="e">
        <f t="shared" si="19"/>
        <v>#N/A</v>
      </c>
      <c r="W28" s="121"/>
      <c r="CE28" s="251"/>
      <c r="CF28" s="251"/>
      <c r="CG28" s="251"/>
      <c r="CH28" s="251" t="e">
        <f t="shared" si="5"/>
        <v>#N/A</v>
      </c>
      <c r="CI28" s="251" t="e">
        <f t="shared" si="6"/>
        <v>#N/A</v>
      </c>
      <c r="CJ28" s="252">
        <f t="shared" si="7"/>
        <v>0</v>
      </c>
      <c r="CK28" s="253">
        <f t="shared" si="8"/>
        <v>0</v>
      </c>
      <c r="CL28" s="238">
        <f t="shared" si="9"/>
        <v>0</v>
      </c>
      <c r="CM28" s="238">
        <f>IF(A28="",0,SUMIF(LD!$DB$108:$GW$108,1,LD!$DB$109:$GW$109))</f>
        <v>93.138788532000007</v>
      </c>
      <c r="CN28" s="238" t="e">
        <f t="shared" si="20"/>
        <v>#N/A</v>
      </c>
    </row>
    <row r="29" spans="1:92" x14ac:dyDescent="0.25">
      <c r="A29" s="87">
        <f>+Data!A27</f>
        <v>0</v>
      </c>
      <c r="B29" s="263">
        <f>+Data!B27</f>
        <v>0</v>
      </c>
      <c r="C29" s="326" t="str">
        <f>IF(Data!E27=0,"",Data!E27)</f>
        <v/>
      </c>
      <c r="D29" s="326" t="str">
        <f>IF(Data!F27=0,"",Data!F27)</f>
        <v/>
      </c>
      <c r="E29" s="326" t="str">
        <f>IF(Data!G27=0,"",Data!G27)</f>
        <v/>
      </c>
      <c r="F29" s="326">
        <f>IF(Data!I27="","",Data!I27)</f>
        <v>0</v>
      </c>
      <c r="G29" s="337">
        <f>IF(Data!H27="","",Data!H27)</f>
        <v>0</v>
      </c>
      <c r="H29" s="254">
        <f t="shared" si="0"/>
        <v>0</v>
      </c>
      <c r="I29" s="254">
        <f t="shared" si="1"/>
        <v>0</v>
      </c>
      <c r="J29" s="254">
        <f t="shared" si="2"/>
        <v>0</v>
      </c>
      <c r="K29" s="254" t="e">
        <f t="shared" si="3"/>
        <v>#N/A</v>
      </c>
      <c r="L29" s="254" t="e">
        <f t="shared" si="4"/>
        <v>#N/A</v>
      </c>
      <c r="M29" s="255">
        <f>SUMIF(LD!$DB$108:$GW$108,1,LD!$DB$109:$GW$109)</f>
        <v>93.138788532000007</v>
      </c>
      <c r="N29" s="150">
        <f>+Data!C27</f>
        <v>0</v>
      </c>
      <c r="O29" s="261">
        <f>+Data!D27</f>
        <v>0</v>
      </c>
      <c r="P29" s="264" t="e">
        <f t="shared" si="16"/>
        <v>#N/A</v>
      </c>
      <c r="Q29" s="261" t="e">
        <f t="shared" si="17"/>
        <v>#N/A</v>
      </c>
      <c r="S29" s="264" t="e">
        <f t="shared" si="18"/>
        <v>#N/A</v>
      </c>
      <c r="T29" s="265" t="e">
        <f t="shared" si="19"/>
        <v>#N/A</v>
      </c>
      <c r="W29" s="121"/>
      <c r="CE29" s="251"/>
      <c r="CF29" s="251"/>
      <c r="CG29" s="251"/>
      <c r="CH29" s="251" t="e">
        <f t="shared" si="5"/>
        <v>#N/A</v>
      </c>
      <c r="CI29" s="251" t="e">
        <f t="shared" si="6"/>
        <v>#N/A</v>
      </c>
      <c r="CJ29" s="252">
        <f t="shared" si="7"/>
        <v>0</v>
      </c>
      <c r="CK29" s="253">
        <f t="shared" si="8"/>
        <v>0</v>
      </c>
      <c r="CL29" s="238">
        <f t="shared" si="9"/>
        <v>0</v>
      </c>
      <c r="CM29" s="238">
        <f>IF(A29="",0,SUMIF(LD!$DB$108:$GW$108,1,LD!$DB$109:$GW$109))</f>
        <v>93.138788532000007</v>
      </c>
      <c r="CN29" s="238" t="e">
        <f t="shared" si="20"/>
        <v>#N/A</v>
      </c>
    </row>
    <row r="30" spans="1:92" x14ac:dyDescent="0.25">
      <c r="A30" s="87">
        <f>+Data!A28</f>
        <v>0</v>
      </c>
      <c r="B30" s="263">
        <f>+Data!B28</f>
        <v>0</v>
      </c>
      <c r="C30" s="326" t="str">
        <f>IF(Data!E28=0,"",Data!E28)</f>
        <v/>
      </c>
      <c r="D30" s="326" t="str">
        <f>IF(Data!F28=0,"",Data!F28)</f>
        <v/>
      </c>
      <c r="E30" s="326" t="str">
        <f>IF(Data!G28=0,"",Data!G28)</f>
        <v/>
      </c>
      <c r="F30" s="326">
        <f>IF(Data!I28="","",Data!I28)</f>
        <v>0</v>
      </c>
      <c r="G30" s="337">
        <f>IF(Data!H28="","",Data!H28)</f>
        <v>0</v>
      </c>
      <c r="H30" s="254">
        <f t="shared" ref="H30:H39" si="21">IF(C30="",0,INDEX(p1data,MATCH($C30,p1row,),MATCH(4,p1col,)))</f>
        <v>0</v>
      </c>
      <c r="I30" s="254">
        <f t="shared" ref="I30:I39" si="22">IF(D30="",0,INDEX(o1data,MATCH($D30,o1row,),MATCH(4,o1col,)))</f>
        <v>0</v>
      </c>
      <c r="J30" s="254">
        <f t="shared" ref="J30:J39" si="23">IF(E30="",0,INDEX(s1data,MATCH($E30,s1row,),MATCH(4,s1col,)))</f>
        <v>0</v>
      </c>
      <c r="K30" s="254" t="e">
        <f t="shared" ref="K30:K39" si="24">IF(F30="",0,INDEX(n1data,MATCH($F30,n1row,),MATCH(4,n1col,)))</f>
        <v>#N/A</v>
      </c>
      <c r="L30" s="254" t="e">
        <f t="shared" ref="L30:L39" si="25">IF(G30="",0,INDEX(nt1data,MATCH($G30,nt1row,),MATCH(4,nt1col,)))</f>
        <v>#N/A</v>
      </c>
      <c r="M30" s="255">
        <f>SUMIF(LD!$DB$108:$GW$108,1,LD!$DB$109:$GW$109)</f>
        <v>93.138788532000007</v>
      </c>
      <c r="N30" s="150">
        <f>+Data!C28</f>
        <v>0</v>
      </c>
      <c r="O30" s="261">
        <f>+Data!D28</f>
        <v>0</v>
      </c>
      <c r="P30" s="264" t="e">
        <f t="shared" ref="P30:P39" si="26">(H30+I30+J30+K30+L30+M30)</f>
        <v>#N/A</v>
      </c>
      <c r="Q30" s="261" t="e">
        <f t="shared" ref="Q30:Q39" si="27">+CN30</f>
        <v>#N/A</v>
      </c>
      <c r="S30" s="264" t="e">
        <f t="shared" ref="S30:S39" si="28">+P30-O30</f>
        <v>#N/A</v>
      </c>
      <c r="T30" s="265" t="e">
        <f t="shared" ref="T30:T39" si="29">+Q30-P30</f>
        <v>#N/A</v>
      </c>
      <c r="W30" s="121"/>
      <c r="CE30" s="251"/>
      <c r="CF30" s="251"/>
      <c r="CG30" s="251"/>
      <c r="CH30" s="251" t="e">
        <f t="shared" ref="CH30:CH48" si="30">IF(F30="",0,INDEX(Ndata,MATCH(F30,Nrow,),MATCH(1,Ncol,)))</f>
        <v>#N/A</v>
      </c>
      <c r="CI30" s="251" t="e">
        <f t="shared" ref="CI30:CI48" si="31">IF(G30="",0,INDEX(NTDATA,MATCH(G30,NTrow,),MATCH(1,NTcol,)))</f>
        <v>#N/A</v>
      </c>
      <c r="CJ30" s="252">
        <f t="shared" ref="CJ30:CJ48" si="32">IF(C30="",0,INDEX(PDATA,MATCH($C30,PROW,),MATCH(1,PCOL,)))</f>
        <v>0</v>
      </c>
      <c r="CK30" s="253">
        <f t="shared" ref="CK30:CK48" si="33">IF(D30="",0,INDEX(odata,MATCH($D30,orow,),MATCH(1,ocol,)))</f>
        <v>0</v>
      </c>
      <c r="CL30" s="238">
        <f t="shared" ref="CL30:CL48" si="34">IF(E30="",0,INDEX(Sdata,MATCH($E30,Srow,),MATCH(1,Scol,)))</f>
        <v>0</v>
      </c>
      <c r="CM30" s="238">
        <f>IF(A30="",0,SUMIF(LD!$DB$108:$GW$108,1,LD!$DB$109:$GW$109))</f>
        <v>93.138788532000007</v>
      </c>
      <c r="CN30" s="238" t="e">
        <f t="shared" ref="CN30:CN48" si="35">SUM(CH30:CM30)</f>
        <v>#N/A</v>
      </c>
    </row>
    <row r="31" spans="1:92" x14ac:dyDescent="0.25">
      <c r="A31" s="87">
        <f>+Data!A29</f>
        <v>0</v>
      </c>
      <c r="B31" s="263">
        <f>+Data!B29</f>
        <v>0</v>
      </c>
      <c r="C31" s="326" t="str">
        <f>IF(Data!E29=0,"",Data!E29)</f>
        <v/>
      </c>
      <c r="D31" s="326" t="str">
        <f>IF(Data!F29=0,"",Data!F29)</f>
        <v/>
      </c>
      <c r="E31" s="326" t="str">
        <f>IF(Data!G29=0,"",Data!G29)</f>
        <v/>
      </c>
      <c r="F31" s="326">
        <f>IF(Data!I29="","",Data!I29)</f>
        <v>0</v>
      </c>
      <c r="G31" s="337">
        <f>IF(Data!H29="","",Data!H29)</f>
        <v>0</v>
      </c>
      <c r="H31" s="254">
        <f t="shared" si="21"/>
        <v>0</v>
      </c>
      <c r="I31" s="254">
        <f t="shared" si="22"/>
        <v>0</v>
      </c>
      <c r="J31" s="254">
        <f t="shared" si="23"/>
        <v>0</v>
      </c>
      <c r="K31" s="254" t="e">
        <f t="shared" si="24"/>
        <v>#N/A</v>
      </c>
      <c r="L31" s="254" t="e">
        <f t="shared" si="25"/>
        <v>#N/A</v>
      </c>
      <c r="M31" s="255">
        <f>SUMIF(LD!$DB$108:$GW$108,1,LD!$DB$109:$GW$109)</f>
        <v>93.138788532000007</v>
      </c>
      <c r="N31" s="150">
        <f>+Data!C29</f>
        <v>0</v>
      </c>
      <c r="O31" s="261">
        <f>+Data!D29</f>
        <v>0</v>
      </c>
      <c r="P31" s="264" t="e">
        <f t="shared" si="26"/>
        <v>#N/A</v>
      </c>
      <c r="Q31" s="261" t="e">
        <f t="shared" si="27"/>
        <v>#N/A</v>
      </c>
      <c r="S31" s="264" t="e">
        <f t="shared" si="28"/>
        <v>#N/A</v>
      </c>
      <c r="T31" s="265" t="e">
        <f t="shared" si="29"/>
        <v>#N/A</v>
      </c>
      <c r="W31" s="121"/>
      <c r="CE31" s="251"/>
      <c r="CF31" s="251"/>
      <c r="CG31" s="251"/>
      <c r="CH31" s="251" t="e">
        <f t="shared" si="30"/>
        <v>#N/A</v>
      </c>
      <c r="CI31" s="251" t="e">
        <f t="shared" si="31"/>
        <v>#N/A</v>
      </c>
      <c r="CJ31" s="252">
        <f t="shared" si="32"/>
        <v>0</v>
      </c>
      <c r="CK31" s="253">
        <f t="shared" si="33"/>
        <v>0</v>
      </c>
      <c r="CL31" s="238">
        <f t="shared" si="34"/>
        <v>0</v>
      </c>
      <c r="CM31" s="238">
        <f>IF(A31="",0,SUMIF(LD!$DB$108:$GW$108,1,LD!$DB$109:$GW$109))</f>
        <v>93.138788532000007</v>
      </c>
      <c r="CN31" s="238" t="e">
        <f t="shared" si="35"/>
        <v>#N/A</v>
      </c>
    </row>
    <row r="32" spans="1:92" x14ac:dyDescent="0.25">
      <c r="A32" s="87">
        <f>+Data!A30</f>
        <v>0</v>
      </c>
      <c r="B32" s="263">
        <f>+Data!B30</f>
        <v>0</v>
      </c>
      <c r="C32" s="326" t="str">
        <f>IF(Data!E30=0,"",Data!E30)</f>
        <v/>
      </c>
      <c r="D32" s="326" t="str">
        <f>IF(Data!F30=0,"",Data!F30)</f>
        <v/>
      </c>
      <c r="E32" s="326" t="str">
        <f>IF(Data!G30=0,"",Data!G30)</f>
        <v/>
      </c>
      <c r="F32" s="326">
        <f>IF(Data!I30="","",Data!I30)</f>
        <v>0</v>
      </c>
      <c r="G32" s="337">
        <f>IF(Data!H30="","",Data!H30)</f>
        <v>0</v>
      </c>
      <c r="H32" s="254">
        <f t="shared" si="21"/>
        <v>0</v>
      </c>
      <c r="I32" s="254">
        <f t="shared" si="22"/>
        <v>0</v>
      </c>
      <c r="J32" s="254">
        <f t="shared" si="23"/>
        <v>0</v>
      </c>
      <c r="K32" s="254" t="e">
        <f t="shared" si="24"/>
        <v>#N/A</v>
      </c>
      <c r="L32" s="254" t="e">
        <f t="shared" si="25"/>
        <v>#N/A</v>
      </c>
      <c r="M32" s="255">
        <f>SUMIF(LD!$DB$108:$GW$108,1,LD!$DB$109:$GW$109)</f>
        <v>93.138788532000007</v>
      </c>
      <c r="N32" s="150">
        <f>+Data!C30</f>
        <v>0</v>
      </c>
      <c r="O32" s="261">
        <f>+Data!D30</f>
        <v>0</v>
      </c>
      <c r="P32" s="264" t="e">
        <f t="shared" si="26"/>
        <v>#N/A</v>
      </c>
      <c r="Q32" s="261" t="e">
        <f t="shared" si="27"/>
        <v>#N/A</v>
      </c>
      <c r="S32" s="264" t="e">
        <f t="shared" si="28"/>
        <v>#N/A</v>
      </c>
      <c r="T32" s="265" t="e">
        <f t="shared" si="29"/>
        <v>#N/A</v>
      </c>
      <c r="W32" s="121"/>
      <c r="CE32" s="251"/>
      <c r="CF32" s="251"/>
      <c r="CG32" s="251"/>
      <c r="CH32" s="251" t="e">
        <f t="shared" si="30"/>
        <v>#N/A</v>
      </c>
      <c r="CI32" s="251" t="e">
        <f t="shared" si="31"/>
        <v>#N/A</v>
      </c>
      <c r="CJ32" s="252">
        <f t="shared" si="32"/>
        <v>0</v>
      </c>
      <c r="CK32" s="253">
        <f t="shared" si="33"/>
        <v>0</v>
      </c>
      <c r="CL32" s="238">
        <f t="shared" si="34"/>
        <v>0</v>
      </c>
      <c r="CM32" s="238">
        <f>IF(A32="",0,SUMIF(LD!$DB$108:$GW$108,1,LD!$DB$109:$GW$109))</f>
        <v>93.138788532000007</v>
      </c>
      <c r="CN32" s="238" t="e">
        <f t="shared" si="35"/>
        <v>#N/A</v>
      </c>
    </row>
    <row r="33" spans="1:92" x14ac:dyDescent="0.25">
      <c r="A33" s="87">
        <f>+Data!A31</f>
        <v>0</v>
      </c>
      <c r="B33" s="263">
        <f>+Data!B31</f>
        <v>0</v>
      </c>
      <c r="C33" s="326" t="str">
        <f>IF(Data!E31=0,"",Data!E31)</f>
        <v/>
      </c>
      <c r="D33" s="326" t="str">
        <f>IF(Data!F31=0,"",Data!F31)</f>
        <v/>
      </c>
      <c r="E33" s="326" t="str">
        <f>IF(Data!G31=0,"",Data!G31)</f>
        <v/>
      </c>
      <c r="F33" s="326">
        <f>IF(Data!I31="","",Data!I31)</f>
        <v>0</v>
      </c>
      <c r="G33" s="337">
        <f>IF(Data!H31="","",Data!H31)</f>
        <v>0</v>
      </c>
      <c r="H33" s="254">
        <f t="shared" si="21"/>
        <v>0</v>
      </c>
      <c r="I33" s="254">
        <f t="shared" si="22"/>
        <v>0</v>
      </c>
      <c r="J33" s="254">
        <f t="shared" si="23"/>
        <v>0</v>
      </c>
      <c r="K33" s="254" t="e">
        <f t="shared" si="24"/>
        <v>#N/A</v>
      </c>
      <c r="L33" s="254" t="e">
        <f t="shared" si="25"/>
        <v>#N/A</v>
      </c>
      <c r="M33" s="255">
        <f>SUMIF(LD!$DB$108:$GW$108,1,LD!$DB$109:$GW$109)</f>
        <v>93.138788532000007</v>
      </c>
      <c r="N33" s="150">
        <f>+Data!C31</f>
        <v>0</v>
      </c>
      <c r="O33" s="261">
        <f>+Data!D31</f>
        <v>0</v>
      </c>
      <c r="P33" s="264" t="e">
        <f t="shared" si="26"/>
        <v>#N/A</v>
      </c>
      <c r="Q33" s="261" t="e">
        <f t="shared" si="27"/>
        <v>#N/A</v>
      </c>
      <c r="S33" s="264" t="e">
        <f t="shared" si="28"/>
        <v>#N/A</v>
      </c>
      <c r="T33" s="265" t="e">
        <f t="shared" si="29"/>
        <v>#N/A</v>
      </c>
      <c r="W33" s="121"/>
      <c r="CE33" s="251"/>
      <c r="CF33" s="251"/>
      <c r="CG33" s="251"/>
      <c r="CH33" s="251" t="e">
        <f t="shared" si="30"/>
        <v>#N/A</v>
      </c>
      <c r="CI33" s="251" t="e">
        <f t="shared" si="31"/>
        <v>#N/A</v>
      </c>
      <c r="CJ33" s="252">
        <f t="shared" si="32"/>
        <v>0</v>
      </c>
      <c r="CK33" s="253">
        <f t="shared" si="33"/>
        <v>0</v>
      </c>
      <c r="CL33" s="238">
        <f t="shared" si="34"/>
        <v>0</v>
      </c>
      <c r="CM33" s="238">
        <f>IF(A33="",0,SUMIF(LD!$DB$108:$GW$108,1,LD!$DB$109:$GW$109))</f>
        <v>93.138788532000007</v>
      </c>
      <c r="CN33" s="238" t="e">
        <f t="shared" si="35"/>
        <v>#N/A</v>
      </c>
    </row>
    <row r="34" spans="1:92" x14ac:dyDescent="0.25">
      <c r="A34" s="87">
        <f>+Data!A32</f>
        <v>0</v>
      </c>
      <c r="B34" s="263">
        <f>+Data!B32</f>
        <v>0</v>
      </c>
      <c r="C34" s="326" t="str">
        <f>IF(Data!E32=0,"",Data!E32)</f>
        <v/>
      </c>
      <c r="D34" s="326" t="str">
        <f>IF(Data!F32=0,"",Data!F32)</f>
        <v/>
      </c>
      <c r="E34" s="326" t="str">
        <f>IF(Data!G32=0,"",Data!G32)</f>
        <v/>
      </c>
      <c r="F34" s="326">
        <f>IF(Data!I32="","",Data!I32)</f>
        <v>0</v>
      </c>
      <c r="G34" s="337">
        <f>IF(Data!H32="","",Data!H32)</f>
        <v>0</v>
      </c>
      <c r="H34" s="254">
        <f t="shared" si="21"/>
        <v>0</v>
      </c>
      <c r="I34" s="254">
        <f t="shared" si="22"/>
        <v>0</v>
      </c>
      <c r="J34" s="254">
        <f t="shared" si="23"/>
        <v>0</v>
      </c>
      <c r="K34" s="254" t="e">
        <f t="shared" si="24"/>
        <v>#N/A</v>
      </c>
      <c r="L34" s="254" t="e">
        <f t="shared" si="25"/>
        <v>#N/A</v>
      </c>
      <c r="M34" s="255">
        <f>SUMIF(LD!$DB$108:$GW$108,1,LD!$DB$109:$GW$109)</f>
        <v>93.138788532000007</v>
      </c>
      <c r="N34" s="150">
        <f>+Data!C32</f>
        <v>0</v>
      </c>
      <c r="O34" s="261">
        <f>+Data!D32</f>
        <v>0</v>
      </c>
      <c r="P34" s="264" t="e">
        <f t="shared" si="26"/>
        <v>#N/A</v>
      </c>
      <c r="Q34" s="261" t="e">
        <f t="shared" si="27"/>
        <v>#N/A</v>
      </c>
      <c r="S34" s="264" t="e">
        <f t="shared" si="28"/>
        <v>#N/A</v>
      </c>
      <c r="T34" s="265" t="e">
        <f t="shared" si="29"/>
        <v>#N/A</v>
      </c>
      <c r="W34" s="121"/>
      <c r="CE34" s="251"/>
      <c r="CF34" s="251"/>
      <c r="CG34" s="251"/>
      <c r="CH34" s="251" t="e">
        <f t="shared" si="30"/>
        <v>#N/A</v>
      </c>
      <c r="CI34" s="251" t="e">
        <f t="shared" si="31"/>
        <v>#N/A</v>
      </c>
      <c r="CJ34" s="252">
        <f t="shared" si="32"/>
        <v>0</v>
      </c>
      <c r="CK34" s="253">
        <f t="shared" si="33"/>
        <v>0</v>
      </c>
      <c r="CL34" s="238">
        <f t="shared" si="34"/>
        <v>0</v>
      </c>
      <c r="CM34" s="238">
        <f>IF(A34="",0,SUMIF(LD!$DB$108:$GW$108,1,LD!$DB$109:$GW$109))</f>
        <v>93.138788532000007</v>
      </c>
      <c r="CN34" s="238" t="e">
        <f t="shared" si="35"/>
        <v>#N/A</v>
      </c>
    </row>
    <row r="35" spans="1:92" x14ac:dyDescent="0.25">
      <c r="A35" s="87">
        <f>+Data!A33</f>
        <v>0</v>
      </c>
      <c r="B35" s="263">
        <f>+Data!B33</f>
        <v>0</v>
      </c>
      <c r="C35" s="326" t="str">
        <f>IF(Data!E33=0,"",Data!E33)</f>
        <v/>
      </c>
      <c r="D35" s="326" t="str">
        <f>IF(Data!F33=0,"",Data!F33)</f>
        <v/>
      </c>
      <c r="E35" s="326" t="str">
        <f>IF(Data!G33=0,"",Data!G33)</f>
        <v/>
      </c>
      <c r="F35" s="326">
        <f>IF(Data!I33="","",Data!I33)</f>
        <v>0</v>
      </c>
      <c r="G35" s="337">
        <f>IF(Data!H33="","",Data!H33)</f>
        <v>0</v>
      </c>
      <c r="H35" s="254">
        <f t="shared" si="21"/>
        <v>0</v>
      </c>
      <c r="I35" s="254">
        <f t="shared" si="22"/>
        <v>0</v>
      </c>
      <c r="J35" s="254">
        <f t="shared" si="23"/>
        <v>0</v>
      </c>
      <c r="K35" s="254" t="e">
        <f t="shared" si="24"/>
        <v>#N/A</v>
      </c>
      <c r="L35" s="254" t="e">
        <f t="shared" si="25"/>
        <v>#N/A</v>
      </c>
      <c r="M35" s="255">
        <f>SUMIF(LD!$DB$108:$GW$108,1,LD!$DB$109:$GW$109)</f>
        <v>93.138788532000007</v>
      </c>
      <c r="N35" s="150">
        <f>+Data!C33</f>
        <v>0</v>
      </c>
      <c r="O35" s="261">
        <f>+Data!D33</f>
        <v>0</v>
      </c>
      <c r="P35" s="264" t="e">
        <f t="shared" si="26"/>
        <v>#N/A</v>
      </c>
      <c r="Q35" s="261" t="e">
        <f t="shared" si="27"/>
        <v>#N/A</v>
      </c>
      <c r="S35" s="264" t="e">
        <f t="shared" si="28"/>
        <v>#N/A</v>
      </c>
      <c r="T35" s="265" t="e">
        <f t="shared" si="29"/>
        <v>#N/A</v>
      </c>
      <c r="W35" s="121"/>
      <c r="CE35" s="251"/>
      <c r="CF35" s="251"/>
      <c r="CG35" s="251"/>
      <c r="CH35" s="251" t="e">
        <f t="shared" si="30"/>
        <v>#N/A</v>
      </c>
      <c r="CI35" s="251" t="e">
        <f t="shared" si="31"/>
        <v>#N/A</v>
      </c>
      <c r="CJ35" s="252">
        <f t="shared" si="32"/>
        <v>0</v>
      </c>
      <c r="CK35" s="253">
        <f t="shared" si="33"/>
        <v>0</v>
      </c>
      <c r="CL35" s="238">
        <f t="shared" si="34"/>
        <v>0</v>
      </c>
      <c r="CM35" s="238">
        <f>IF(A35="",0,SUMIF(LD!$DB$108:$GW$108,1,LD!$DB$109:$GW$109))</f>
        <v>93.138788532000007</v>
      </c>
      <c r="CN35" s="238" t="e">
        <f t="shared" si="35"/>
        <v>#N/A</v>
      </c>
    </row>
    <row r="36" spans="1:92" x14ac:dyDescent="0.25">
      <c r="A36" s="87">
        <f>+Data!A34</f>
        <v>0</v>
      </c>
      <c r="B36" s="263">
        <f>+Data!B34</f>
        <v>0</v>
      </c>
      <c r="C36" s="326" t="str">
        <f>IF(Data!E34=0,"",Data!E34)</f>
        <v/>
      </c>
      <c r="D36" s="326" t="str">
        <f>IF(Data!F34=0,"",Data!F34)</f>
        <v/>
      </c>
      <c r="E36" s="326" t="str">
        <f>IF(Data!G34=0,"",Data!G34)</f>
        <v/>
      </c>
      <c r="F36" s="326">
        <f>IF(Data!I34="","",Data!I34)</f>
        <v>0</v>
      </c>
      <c r="G36" s="337">
        <f>IF(Data!H34="","",Data!H34)</f>
        <v>0</v>
      </c>
      <c r="H36" s="254">
        <f t="shared" si="21"/>
        <v>0</v>
      </c>
      <c r="I36" s="254">
        <f t="shared" si="22"/>
        <v>0</v>
      </c>
      <c r="J36" s="254">
        <f t="shared" si="23"/>
        <v>0</v>
      </c>
      <c r="K36" s="254" t="e">
        <f t="shared" si="24"/>
        <v>#N/A</v>
      </c>
      <c r="L36" s="254" t="e">
        <f t="shared" si="25"/>
        <v>#N/A</v>
      </c>
      <c r="M36" s="255">
        <f>SUMIF(LD!$DB$108:$GW$108,1,LD!$DB$109:$GW$109)</f>
        <v>93.138788532000007</v>
      </c>
      <c r="N36" s="150">
        <f>+Data!C34</f>
        <v>0</v>
      </c>
      <c r="O36" s="261">
        <f>+Data!D34</f>
        <v>0</v>
      </c>
      <c r="P36" s="264" t="e">
        <f t="shared" si="26"/>
        <v>#N/A</v>
      </c>
      <c r="Q36" s="261" t="e">
        <f t="shared" si="27"/>
        <v>#N/A</v>
      </c>
      <c r="S36" s="264" t="e">
        <f t="shared" si="28"/>
        <v>#N/A</v>
      </c>
      <c r="T36" s="265" t="e">
        <f t="shared" si="29"/>
        <v>#N/A</v>
      </c>
      <c r="W36" s="121"/>
      <c r="CE36" s="251"/>
      <c r="CF36" s="251"/>
      <c r="CG36" s="251"/>
      <c r="CH36" s="251" t="e">
        <f t="shared" si="30"/>
        <v>#N/A</v>
      </c>
      <c r="CI36" s="251" t="e">
        <f t="shared" si="31"/>
        <v>#N/A</v>
      </c>
      <c r="CJ36" s="252">
        <f t="shared" si="32"/>
        <v>0</v>
      </c>
      <c r="CK36" s="253">
        <f t="shared" si="33"/>
        <v>0</v>
      </c>
      <c r="CL36" s="238">
        <f t="shared" si="34"/>
        <v>0</v>
      </c>
      <c r="CM36" s="238">
        <f>IF(A36="",0,SUMIF(LD!$DB$108:$GW$108,1,LD!$DB$109:$GW$109))</f>
        <v>93.138788532000007</v>
      </c>
      <c r="CN36" s="238" t="e">
        <f t="shared" si="35"/>
        <v>#N/A</v>
      </c>
    </row>
    <row r="37" spans="1:92" x14ac:dyDescent="0.25">
      <c r="A37" s="87">
        <f>+Data!A35</f>
        <v>0</v>
      </c>
      <c r="B37" s="263">
        <f>+Data!B35</f>
        <v>0</v>
      </c>
      <c r="C37" s="326" t="str">
        <f>IF(Data!E35=0,"",Data!E35)</f>
        <v/>
      </c>
      <c r="D37" s="326" t="str">
        <f>IF(Data!F35=0,"",Data!F35)</f>
        <v/>
      </c>
      <c r="E37" s="326" t="str">
        <f>IF(Data!G35=0,"",Data!G35)</f>
        <v/>
      </c>
      <c r="F37" s="326">
        <f>IF(Data!I35="","",Data!I35)</f>
        <v>0</v>
      </c>
      <c r="G37" s="337">
        <f>IF(Data!H35="","",Data!H35)</f>
        <v>0</v>
      </c>
      <c r="H37" s="254">
        <f t="shared" si="21"/>
        <v>0</v>
      </c>
      <c r="I37" s="254">
        <f t="shared" si="22"/>
        <v>0</v>
      </c>
      <c r="J37" s="254">
        <f t="shared" si="23"/>
        <v>0</v>
      </c>
      <c r="K37" s="254" t="e">
        <f t="shared" si="24"/>
        <v>#N/A</v>
      </c>
      <c r="L37" s="254" t="e">
        <f t="shared" si="25"/>
        <v>#N/A</v>
      </c>
      <c r="M37" s="255">
        <f>SUMIF(LD!$DB$108:$GW$108,1,LD!$DB$109:$GW$109)</f>
        <v>93.138788532000007</v>
      </c>
      <c r="N37" s="150">
        <f>+Data!C35</f>
        <v>0</v>
      </c>
      <c r="O37" s="261">
        <f>+Data!D35</f>
        <v>0</v>
      </c>
      <c r="P37" s="264" t="e">
        <f t="shared" si="26"/>
        <v>#N/A</v>
      </c>
      <c r="Q37" s="261" t="e">
        <f t="shared" si="27"/>
        <v>#N/A</v>
      </c>
      <c r="S37" s="264" t="e">
        <f t="shared" si="28"/>
        <v>#N/A</v>
      </c>
      <c r="T37" s="265" t="e">
        <f t="shared" si="29"/>
        <v>#N/A</v>
      </c>
      <c r="W37" s="121"/>
      <c r="CE37" s="251"/>
      <c r="CF37" s="251"/>
      <c r="CG37" s="251"/>
      <c r="CH37" s="251" t="e">
        <f t="shared" si="30"/>
        <v>#N/A</v>
      </c>
      <c r="CI37" s="251" t="e">
        <f t="shared" si="31"/>
        <v>#N/A</v>
      </c>
      <c r="CJ37" s="252">
        <f t="shared" si="32"/>
        <v>0</v>
      </c>
      <c r="CK37" s="253">
        <f t="shared" si="33"/>
        <v>0</v>
      </c>
      <c r="CL37" s="238">
        <f t="shared" si="34"/>
        <v>0</v>
      </c>
      <c r="CM37" s="238">
        <f>IF(A37="",0,SUMIF(LD!$DB$108:$GW$108,1,LD!$DB$109:$GW$109))</f>
        <v>93.138788532000007</v>
      </c>
      <c r="CN37" s="238" t="e">
        <f t="shared" si="35"/>
        <v>#N/A</v>
      </c>
    </row>
    <row r="38" spans="1:92" x14ac:dyDescent="0.25">
      <c r="A38" s="87">
        <f>+Data!A36</f>
        <v>0</v>
      </c>
      <c r="B38" s="263">
        <f>+Data!B36</f>
        <v>0</v>
      </c>
      <c r="C38" s="326" t="str">
        <f>IF(Data!E36=0,"",Data!E36)</f>
        <v/>
      </c>
      <c r="D38" s="326" t="str">
        <f>IF(Data!F36=0,"",Data!F36)</f>
        <v/>
      </c>
      <c r="E38" s="326" t="str">
        <f>IF(Data!G36=0,"",Data!G36)</f>
        <v/>
      </c>
      <c r="F38" s="326">
        <f>IF(Data!I36="","",Data!I36)</f>
        <v>0</v>
      </c>
      <c r="G38" s="337">
        <f>IF(Data!H36="","",Data!H36)</f>
        <v>0</v>
      </c>
      <c r="H38" s="254">
        <f t="shared" si="21"/>
        <v>0</v>
      </c>
      <c r="I38" s="254">
        <f t="shared" si="22"/>
        <v>0</v>
      </c>
      <c r="J38" s="254">
        <f t="shared" si="23"/>
        <v>0</v>
      </c>
      <c r="K38" s="254" t="e">
        <f t="shared" si="24"/>
        <v>#N/A</v>
      </c>
      <c r="L38" s="254" t="e">
        <f t="shared" si="25"/>
        <v>#N/A</v>
      </c>
      <c r="M38" s="255">
        <f>SUMIF(LD!$DB$108:$GW$108,1,LD!$DB$109:$GW$109)</f>
        <v>93.138788532000007</v>
      </c>
      <c r="N38" s="150">
        <f>+Data!C36</f>
        <v>0</v>
      </c>
      <c r="O38" s="261">
        <f>+Data!D36</f>
        <v>0</v>
      </c>
      <c r="P38" s="264" t="e">
        <f t="shared" si="26"/>
        <v>#N/A</v>
      </c>
      <c r="Q38" s="261" t="e">
        <f t="shared" si="27"/>
        <v>#N/A</v>
      </c>
      <c r="S38" s="264" t="e">
        <f t="shared" si="28"/>
        <v>#N/A</v>
      </c>
      <c r="T38" s="265" t="e">
        <f t="shared" si="29"/>
        <v>#N/A</v>
      </c>
      <c r="W38" s="121"/>
      <c r="CE38" s="251"/>
      <c r="CF38" s="251"/>
      <c r="CG38" s="251"/>
      <c r="CH38" s="251" t="e">
        <f t="shared" si="30"/>
        <v>#N/A</v>
      </c>
      <c r="CI38" s="251" t="e">
        <f t="shared" si="31"/>
        <v>#N/A</v>
      </c>
      <c r="CJ38" s="252">
        <f t="shared" si="32"/>
        <v>0</v>
      </c>
      <c r="CK38" s="253">
        <f t="shared" si="33"/>
        <v>0</v>
      </c>
      <c r="CL38" s="238">
        <f t="shared" si="34"/>
        <v>0</v>
      </c>
      <c r="CM38" s="238">
        <f>IF(A38="",0,SUMIF(LD!$DB$108:$GW$108,1,LD!$DB$109:$GW$109))</f>
        <v>93.138788532000007</v>
      </c>
      <c r="CN38" s="238" t="e">
        <f t="shared" si="35"/>
        <v>#N/A</v>
      </c>
    </row>
    <row r="39" spans="1:92" x14ac:dyDescent="0.25">
      <c r="A39" s="87">
        <f>+Data!A37</f>
        <v>0</v>
      </c>
      <c r="B39" s="263">
        <f>+Data!B37</f>
        <v>0</v>
      </c>
      <c r="C39" s="326" t="str">
        <f>IF(Data!E37=0,"",Data!E37)</f>
        <v/>
      </c>
      <c r="D39" s="326" t="str">
        <f>IF(Data!F37=0,"",Data!F37)</f>
        <v/>
      </c>
      <c r="E39" s="326" t="str">
        <f>IF(Data!G37=0,"",Data!G37)</f>
        <v/>
      </c>
      <c r="F39" s="326">
        <f>IF(Data!I37="","",Data!I37)</f>
        <v>0</v>
      </c>
      <c r="G39" s="337">
        <f>IF(Data!H37="","",Data!H37)</f>
        <v>0</v>
      </c>
      <c r="H39" s="254">
        <f t="shared" si="21"/>
        <v>0</v>
      </c>
      <c r="I39" s="254">
        <f t="shared" si="22"/>
        <v>0</v>
      </c>
      <c r="J39" s="254">
        <f t="shared" si="23"/>
        <v>0</v>
      </c>
      <c r="K39" s="254" t="e">
        <f t="shared" si="24"/>
        <v>#N/A</v>
      </c>
      <c r="L39" s="254" t="e">
        <f t="shared" si="25"/>
        <v>#N/A</v>
      </c>
      <c r="M39" s="255">
        <f>SUMIF(LD!$DB$108:$GW$108,1,LD!$DB$109:$GW$109)</f>
        <v>93.138788532000007</v>
      </c>
      <c r="N39" s="150">
        <f>+Data!C37</f>
        <v>0</v>
      </c>
      <c r="O39" s="261">
        <f>+Data!D37</f>
        <v>0</v>
      </c>
      <c r="P39" s="264" t="e">
        <f t="shared" si="26"/>
        <v>#N/A</v>
      </c>
      <c r="Q39" s="261" t="e">
        <f t="shared" si="27"/>
        <v>#N/A</v>
      </c>
      <c r="S39" s="264" t="e">
        <f t="shared" si="28"/>
        <v>#N/A</v>
      </c>
      <c r="T39" s="265" t="e">
        <f t="shared" si="29"/>
        <v>#N/A</v>
      </c>
      <c r="W39" s="121"/>
      <c r="CE39" s="251"/>
      <c r="CF39" s="251"/>
      <c r="CG39" s="251"/>
      <c r="CH39" s="251" t="e">
        <f t="shared" si="30"/>
        <v>#N/A</v>
      </c>
      <c r="CI39" s="251" t="e">
        <f t="shared" si="31"/>
        <v>#N/A</v>
      </c>
      <c r="CJ39" s="252">
        <f t="shared" si="32"/>
        <v>0</v>
      </c>
      <c r="CK39" s="253">
        <f t="shared" si="33"/>
        <v>0</v>
      </c>
      <c r="CL39" s="238">
        <f t="shared" si="34"/>
        <v>0</v>
      </c>
      <c r="CM39" s="238">
        <f>IF(A39="",0,SUMIF(LD!$DB$108:$GW$108,1,LD!$DB$109:$GW$109))</f>
        <v>93.138788532000007</v>
      </c>
      <c r="CN39" s="238" t="e">
        <f t="shared" si="35"/>
        <v>#N/A</v>
      </c>
    </row>
    <row r="40" spans="1:92" x14ac:dyDescent="0.25">
      <c r="A40" s="87">
        <f>+Data!A38</f>
        <v>0</v>
      </c>
      <c r="B40" s="263">
        <f>+Data!B38</f>
        <v>0</v>
      </c>
      <c r="C40" s="326" t="str">
        <f>IF(Data!E38=0,"",Data!E38)</f>
        <v/>
      </c>
      <c r="D40" s="326" t="str">
        <f>IF(Data!F38=0,"",Data!F38)</f>
        <v/>
      </c>
      <c r="E40" s="326" t="str">
        <f>IF(Data!G38=0,"",Data!G38)</f>
        <v/>
      </c>
      <c r="F40" s="326">
        <f>IF(Data!I38="","",Data!I38)</f>
        <v>0</v>
      </c>
      <c r="G40" s="337">
        <f>IF(Data!H38="","",Data!H38)</f>
        <v>0</v>
      </c>
      <c r="H40" s="254">
        <f t="shared" ref="H40:H48" si="36">IF(C40="",0,INDEX(p1data,MATCH($C40,p1row,),MATCH(4,p1col,)))</f>
        <v>0</v>
      </c>
      <c r="I40" s="254">
        <f t="shared" ref="I40:I48" si="37">IF(D40="",0,INDEX(o1data,MATCH($D40,o1row,),MATCH(4,o1col,)))</f>
        <v>0</v>
      </c>
      <c r="J40" s="254">
        <f t="shared" ref="J40:J48" si="38">IF(E40="",0,INDEX(s1data,MATCH($E40,s1row,),MATCH(4,s1col,)))</f>
        <v>0</v>
      </c>
      <c r="K40" s="254" t="e">
        <f t="shared" ref="K40:K48" si="39">IF(F40="",0,INDEX(n1data,MATCH($F40,n1row,),MATCH(4,n1col,)))</f>
        <v>#N/A</v>
      </c>
      <c r="L40" s="254" t="e">
        <f t="shared" ref="L40:L48" si="40">IF(G40="",0,INDEX(nt1data,MATCH($G40,nt1row,),MATCH(4,nt1col,)))</f>
        <v>#N/A</v>
      </c>
      <c r="M40" s="255">
        <f>SUMIF(LD!$DB$108:$GW$108,1,LD!$DB$109:$GW$109)</f>
        <v>93.138788532000007</v>
      </c>
      <c r="N40" s="150">
        <f>+Data!C38</f>
        <v>0</v>
      </c>
      <c r="O40" s="261">
        <f>+Data!D38</f>
        <v>0</v>
      </c>
      <c r="P40" s="264" t="e">
        <f t="shared" ref="P40:P48" si="41">(H40+I40+J40+K40+L40+M40)</f>
        <v>#N/A</v>
      </c>
      <c r="Q40" s="261" t="e">
        <f t="shared" ref="Q40:Q48" si="42">+CN40</f>
        <v>#N/A</v>
      </c>
      <c r="S40" s="264" t="e">
        <f t="shared" ref="S40:S48" si="43">+P40-O40</f>
        <v>#N/A</v>
      </c>
      <c r="T40" s="265" t="e">
        <f t="shared" ref="T40:T48" si="44">+Q40-P40</f>
        <v>#N/A</v>
      </c>
      <c r="W40" s="121"/>
      <c r="CE40" s="251"/>
      <c r="CF40" s="251"/>
      <c r="CG40" s="251"/>
      <c r="CH40" s="251" t="e">
        <f t="shared" si="30"/>
        <v>#N/A</v>
      </c>
      <c r="CI40" s="251" t="e">
        <f t="shared" si="31"/>
        <v>#N/A</v>
      </c>
      <c r="CJ40" s="252">
        <f t="shared" si="32"/>
        <v>0</v>
      </c>
      <c r="CK40" s="253">
        <f t="shared" si="33"/>
        <v>0</v>
      </c>
      <c r="CL40" s="238">
        <f t="shared" si="34"/>
        <v>0</v>
      </c>
      <c r="CM40" s="238">
        <f>IF(A40="",0,SUMIF(LD!$DB$108:$GW$108,1,LD!$DB$109:$GW$109))</f>
        <v>93.138788532000007</v>
      </c>
      <c r="CN40" s="238" t="e">
        <f t="shared" si="35"/>
        <v>#N/A</v>
      </c>
    </row>
    <row r="41" spans="1:92" x14ac:dyDescent="0.25">
      <c r="A41" s="87">
        <f>+Data!A39</f>
        <v>0</v>
      </c>
      <c r="B41" s="263">
        <f>+Data!B39</f>
        <v>0</v>
      </c>
      <c r="C41" s="326" t="str">
        <f>IF(Data!E39=0,"",Data!E39)</f>
        <v/>
      </c>
      <c r="D41" s="326" t="str">
        <f>IF(Data!F39=0,"",Data!F39)</f>
        <v/>
      </c>
      <c r="E41" s="326" t="str">
        <f>IF(Data!G39=0,"",Data!G39)</f>
        <v/>
      </c>
      <c r="F41" s="326">
        <f>IF(Data!I39="","",Data!I39)</f>
        <v>0</v>
      </c>
      <c r="G41" s="337">
        <f>IF(Data!H39="","",Data!H39)</f>
        <v>0</v>
      </c>
      <c r="H41" s="254">
        <f t="shared" si="36"/>
        <v>0</v>
      </c>
      <c r="I41" s="254">
        <f t="shared" si="37"/>
        <v>0</v>
      </c>
      <c r="J41" s="254">
        <f t="shared" si="38"/>
        <v>0</v>
      </c>
      <c r="K41" s="254" t="e">
        <f t="shared" si="39"/>
        <v>#N/A</v>
      </c>
      <c r="L41" s="254" t="e">
        <f t="shared" si="40"/>
        <v>#N/A</v>
      </c>
      <c r="M41" s="255">
        <f>SUMIF(LD!$DB$108:$GW$108,1,LD!$DB$109:$GW$109)</f>
        <v>93.138788532000007</v>
      </c>
      <c r="N41" s="150">
        <f>+Data!C39</f>
        <v>0</v>
      </c>
      <c r="O41" s="261">
        <f>+Data!D39</f>
        <v>0</v>
      </c>
      <c r="P41" s="264" t="e">
        <f t="shared" si="41"/>
        <v>#N/A</v>
      </c>
      <c r="Q41" s="261" t="e">
        <f t="shared" si="42"/>
        <v>#N/A</v>
      </c>
      <c r="S41" s="264" t="e">
        <f t="shared" si="43"/>
        <v>#N/A</v>
      </c>
      <c r="T41" s="265" t="e">
        <f t="shared" si="44"/>
        <v>#N/A</v>
      </c>
      <c r="W41" s="121"/>
      <c r="CE41" s="251"/>
      <c r="CF41" s="251"/>
      <c r="CG41" s="251"/>
      <c r="CH41" s="251" t="e">
        <f t="shared" si="30"/>
        <v>#N/A</v>
      </c>
      <c r="CI41" s="251" t="e">
        <f t="shared" si="31"/>
        <v>#N/A</v>
      </c>
      <c r="CJ41" s="252">
        <f t="shared" si="32"/>
        <v>0</v>
      </c>
      <c r="CK41" s="253">
        <f t="shared" si="33"/>
        <v>0</v>
      </c>
      <c r="CL41" s="238">
        <f t="shared" si="34"/>
        <v>0</v>
      </c>
      <c r="CM41" s="238">
        <f>IF(A41="",0,SUMIF(LD!$DB$108:$GW$108,1,LD!$DB$109:$GW$109))</f>
        <v>93.138788532000007</v>
      </c>
      <c r="CN41" s="238" t="e">
        <f t="shared" si="35"/>
        <v>#N/A</v>
      </c>
    </row>
    <row r="42" spans="1:92" x14ac:dyDescent="0.25">
      <c r="A42" s="87">
        <f>+Data!A40</f>
        <v>0</v>
      </c>
      <c r="B42" s="263">
        <f>+Data!B40</f>
        <v>0</v>
      </c>
      <c r="C42" s="326" t="str">
        <f>IF(Data!E40=0,"",Data!E40)</f>
        <v/>
      </c>
      <c r="D42" s="326" t="str">
        <f>IF(Data!F40=0,"",Data!F40)</f>
        <v/>
      </c>
      <c r="E42" s="326" t="str">
        <f>IF(Data!G40=0,"",Data!G40)</f>
        <v/>
      </c>
      <c r="F42" s="326">
        <f>IF(Data!I40="","",Data!I40)</f>
        <v>0</v>
      </c>
      <c r="G42" s="337">
        <f>IF(Data!H40="","",Data!H40)</f>
        <v>0</v>
      </c>
      <c r="H42" s="254">
        <f t="shared" si="36"/>
        <v>0</v>
      </c>
      <c r="I42" s="254">
        <f t="shared" si="37"/>
        <v>0</v>
      </c>
      <c r="J42" s="254">
        <f t="shared" si="38"/>
        <v>0</v>
      </c>
      <c r="K42" s="254" t="e">
        <f t="shared" si="39"/>
        <v>#N/A</v>
      </c>
      <c r="L42" s="254" t="e">
        <f t="shared" si="40"/>
        <v>#N/A</v>
      </c>
      <c r="M42" s="255">
        <f>SUMIF(LD!$DB$108:$GW$108,1,LD!$DB$109:$GW$109)</f>
        <v>93.138788532000007</v>
      </c>
      <c r="N42" s="150">
        <f>+Data!C40</f>
        <v>0</v>
      </c>
      <c r="O42" s="261">
        <f>+Data!D40</f>
        <v>0</v>
      </c>
      <c r="P42" s="264" t="e">
        <f t="shared" si="41"/>
        <v>#N/A</v>
      </c>
      <c r="Q42" s="261" t="e">
        <f t="shared" si="42"/>
        <v>#N/A</v>
      </c>
      <c r="S42" s="264" t="e">
        <f t="shared" si="43"/>
        <v>#N/A</v>
      </c>
      <c r="T42" s="265" t="e">
        <f t="shared" si="44"/>
        <v>#N/A</v>
      </c>
      <c r="W42" s="121"/>
      <c r="CE42" s="251"/>
      <c r="CF42" s="251"/>
      <c r="CG42" s="251"/>
      <c r="CH42" s="251" t="e">
        <f t="shared" si="30"/>
        <v>#N/A</v>
      </c>
      <c r="CI42" s="251" t="e">
        <f t="shared" si="31"/>
        <v>#N/A</v>
      </c>
      <c r="CJ42" s="252">
        <f t="shared" si="32"/>
        <v>0</v>
      </c>
      <c r="CK42" s="253">
        <f t="shared" si="33"/>
        <v>0</v>
      </c>
      <c r="CL42" s="238">
        <f t="shared" si="34"/>
        <v>0</v>
      </c>
      <c r="CM42" s="238">
        <f>IF(A42="",0,SUMIF(LD!$DB$108:$GW$108,1,LD!$DB$109:$GW$109))</f>
        <v>93.138788532000007</v>
      </c>
      <c r="CN42" s="238" t="e">
        <f t="shared" si="35"/>
        <v>#N/A</v>
      </c>
    </row>
    <row r="43" spans="1:92" x14ac:dyDescent="0.25">
      <c r="A43" s="87">
        <f>+Data!A41</f>
        <v>0</v>
      </c>
      <c r="B43" s="263">
        <f>+Data!B41</f>
        <v>0</v>
      </c>
      <c r="C43" s="326" t="str">
        <f>IF(Data!E41=0,"",Data!E41)</f>
        <v/>
      </c>
      <c r="D43" s="326" t="str">
        <f>IF(Data!F41=0,"",Data!F41)</f>
        <v/>
      </c>
      <c r="E43" s="326" t="str">
        <f>IF(Data!G41=0,"",Data!G41)</f>
        <v/>
      </c>
      <c r="F43" s="326">
        <f>IF(Data!I41="","",Data!I41)</f>
        <v>0</v>
      </c>
      <c r="G43" s="337">
        <f>IF(Data!H41="","",Data!H41)</f>
        <v>0</v>
      </c>
      <c r="H43" s="254">
        <f t="shared" si="36"/>
        <v>0</v>
      </c>
      <c r="I43" s="254">
        <f t="shared" si="37"/>
        <v>0</v>
      </c>
      <c r="J43" s="254">
        <f t="shared" si="38"/>
        <v>0</v>
      </c>
      <c r="K43" s="254" t="e">
        <f t="shared" si="39"/>
        <v>#N/A</v>
      </c>
      <c r="L43" s="254" t="e">
        <f t="shared" si="40"/>
        <v>#N/A</v>
      </c>
      <c r="M43" s="255">
        <f>SUMIF(LD!$DB$108:$GW$108,1,LD!$DB$109:$GW$109)</f>
        <v>93.138788532000007</v>
      </c>
      <c r="N43" s="150">
        <f>+Data!C41</f>
        <v>0</v>
      </c>
      <c r="O43" s="261">
        <f>+Data!D41</f>
        <v>0</v>
      </c>
      <c r="P43" s="264" t="e">
        <f t="shared" si="41"/>
        <v>#N/A</v>
      </c>
      <c r="Q43" s="261" t="e">
        <f t="shared" si="42"/>
        <v>#N/A</v>
      </c>
      <c r="S43" s="264" t="e">
        <f t="shared" si="43"/>
        <v>#N/A</v>
      </c>
      <c r="T43" s="265" t="e">
        <f t="shared" si="44"/>
        <v>#N/A</v>
      </c>
      <c r="W43" s="121"/>
      <c r="CE43" s="251"/>
      <c r="CF43" s="251"/>
      <c r="CG43" s="251"/>
      <c r="CH43" s="251" t="e">
        <f t="shared" si="30"/>
        <v>#N/A</v>
      </c>
      <c r="CI43" s="251" t="e">
        <f t="shared" si="31"/>
        <v>#N/A</v>
      </c>
      <c r="CJ43" s="252">
        <f t="shared" si="32"/>
        <v>0</v>
      </c>
      <c r="CK43" s="253">
        <f t="shared" si="33"/>
        <v>0</v>
      </c>
      <c r="CL43" s="238">
        <f t="shared" si="34"/>
        <v>0</v>
      </c>
      <c r="CM43" s="238">
        <f>IF(A43="",0,SUMIF(LD!$DB$108:$GW$108,1,LD!$DB$109:$GW$109))</f>
        <v>93.138788532000007</v>
      </c>
      <c r="CN43" s="238" t="e">
        <f t="shared" si="35"/>
        <v>#N/A</v>
      </c>
    </row>
    <row r="44" spans="1:92" x14ac:dyDescent="0.25">
      <c r="A44" s="87">
        <f>+Data!A42</f>
        <v>0</v>
      </c>
      <c r="B44" s="263">
        <f>+Data!B42</f>
        <v>0</v>
      </c>
      <c r="C44" s="326" t="str">
        <f>IF(Data!E42=0,"",Data!E42)</f>
        <v/>
      </c>
      <c r="D44" s="326" t="str">
        <f>IF(Data!F42=0,"",Data!F42)</f>
        <v/>
      </c>
      <c r="E44" s="326" t="str">
        <f>IF(Data!G42=0,"",Data!G42)</f>
        <v/>
      </c>
      <c r="F44" s="326">
        <f>IF(Data!I42="","",Data!I42)</f>
        <v>0</v>
      </c>
      <c r="G44" s="337">
        <f>IF(Data!H42="","",Data!H42)</f>
        <v>0</v>
      </c>
      <c r="H44" s="254">
        <f t="shared" si="36"/>
        <v>0</v>
      </c>
      <c r="I44" s="254">
        <f t="shared" si="37"/>
        <v>0</v>
      </c>
      <c r="J44" s="254">
        <f t="shared" si="38"/>
        <v>0</v>
      </c>
      <c r="K44" s="254" t="e">
        <f t="shared" si="39"/>
        <v>#N/A</v>
      </c>
      <c r="L44" s="254" t="e">
        <f t="shared" si="40"/>
        <v>#N/A</v>
      </c>
      <c r="M44" s="255">
        <f>SUMIF(LD!$DB$108:$GW$108,1,LD!$DB$109:$GW$109)</f>
        <v>93.138788532000007</v>
      </c>
      <c r="N44" s="150">
        <f>+Data!C42</f>
        <v>0</v>
      </c>
      <c r="O44" s="261">
        <f>+Data!D42</f>
        <v>0</v>
      </c>
      <c r="P44" s="264" t="e">
        <f t="shared" si="41"/>
        <v>#N/A</v>
      </c>
      <c r="Q44" s="261" t="e">
        <f t="shared" si="42"/>
        <v>#N/A</v>
      </c>
      <c r="S44" s="264" t="e">
        <f t="shared" si="43"/>
        <v>#N/A</v>
      </c>
      <c r="T44" s="265" t="e">
        <f t="shared" si="44"/>
        <v>#N/A</v>
      </c>
      <c r="W44" s="121"/>
      <c r="CE44" s="251"/>
      <c r="CF44" s="251"/>
      <c r="CG44" s="251"/>
      <c r="CH44" s="251" t="e">
        <f t="shared" si="30"/>
        <v>#N/A</v>
      </c>
      <c r="CI44" s="251" t="e">
        <f t="shared" si="31"/>
        <v>#N/A</v>
      </c>
      <c r="CJ44" s="252">
        <f t="shared" si="32"/>
        <v>0</v>
      </c>
      <c r="CK44" s="253">
        <f t="shared" si="33"/>
        <v>0</v>
      </c>
      <c r="CL44" s="238">
        <f t="shared" si="34"/>
        <v>0</v>
      </c>
      <c r="CM44" s="238">
        <f>IF(A44="",0,SUMIF(LD!$DB$108:$GW$108,1,LD!$DB$109:$GW$109))</f>
        <v>93.138788532000007</v>
      </c>
      <c r="CN44" s="238" t="e">
        <f t="shared" si="35"/>
        <v>#N/A</v>
      </c>
    </row>
    <row r="45" spans="1:92" x14ac:dyDescent="0.25">
      <c r="A45" s="87">
        <f>+Data!A43</f>
        <v>0</v>
      </c>
      <c r="B45" s="263">
        <f>+Data!B43</f>
        <v>0</v>
      </c>
      <c r="C45" s="326" t="str">
        <f>IF(Data!E43=0,"",Data!E43)</f>
        <v/>
      </c>
      <c r="D45" s="326" t="str">
        <f>IF(Data!F43=0,"",Data!F43)</f>
        <v/>
      </c>
      <c r="E45" s="326" t="str">
        <f>IF(Data!G43=0,"",Data!G43)</f>
        <v/>
      </c>
      <c r="F45" s="326">
        <f>IF(Data!I43="","",Data!I43)</f>
        <v>0</v>
      </c>
      <c r="G45" s="337">
        <f>IF(Data!H43="","",Data!H43)</f>
        <v>0</v>
      </c>
      <c r="H45" s="254">
        <f t="shared" si="36"/>
        <v>0</v>
      </c>
      <c r="I45" s="254">
        <f t="shared" si="37"/>
        <v>0</v>
      </c>
      <c r="J45" s="254">
        <f t="shared" si="38"/>
        <v>0</v>
      </c>
      <c r="K45" s="254" t="e">
        <f t="shared" si="39"/>
        <v>#N/A</v>
      </c>
      <c r="L45" s="254" t="e">
        <f t="shared" si="40"/>
        <v>#N/A</v>
      </c>
      <c r="M45" s="255">
        <f>SUMIF(LD!$DB$108:$GW$108,1,LD!$DB$109:$GW$109)</f>
        <v>93.138788532000007</v>
      </c>
      <c r="N45" s="150">
        <f>+Data!C43</f>
        <v>0</v>
      </c>
      <c r="O45" s="261">
        <f>+Data!D43</f>
        <v>0</v>
      </c>
      <c r="P45" s="264" t="e">
        <f t="shared" si="41"/>
        <v>#N/A</v>
      </c>
      <c r="Q45" s="261" t="e">
        <f t="shared" si="42"/>
        <v>#N/A</v>
      </c>
      <c r="S45" s="264" t="e">
        <f t="shared" si="43"/>
        <v>#N/A</v>
      </c>
      <c r="T45" s="265" t="e">
        <f t="shared" si="44"/>
        <v>#N/A</v>
      </c>
      <c r="W45" s="121"/>
      <c r="CE45" s="251"/>
      <c r="CF45" s="251"/>
      <c r="CG45" s="251"/>
      <c r="CH45" s="251" t="e">
        <f t="shared" si="30"/>
        <v>#N/A</v>
      </c>
      <c r="CI45" s="251" t="e">
        <f t="shared" si="31"/>
        <v>#N/A</v>
      </c>
      <c r="CJ45" s="252">
        <f t="shared" si="32"/>
        <v>0</v>
      </c>
      <c r="CK45" s="253">
        <f t="shared" si="33"/>
        <v>0</v>
      </c>
      <c r="CL45" s="238">
        <f t="shared" si="34"/>
        <v>0</v>
      </c>
      <c r="CM45" s="238">
        <f>IF(A45="",0,SUMIF(LD!$DB$108:$GW$108,1,LD!$DB$109:$GW$109))</f>
        <v>93.138788532000007</v>
      </c>
      <c r="CN45" s="238" t="e">
        <f t="shared" si="35"/>
        <v>#N/A</v>
      </c>
    </row>
    <row r="46" spans="1:92" x14ac:dyDescent="0.25">
      <c r="A46" s="87">
        <f>+Data!A44</f>
        <v>0</v>
      </c>
      <c r="B46" s="263">
        <f>+Data!B44</f>
        <v>0</v>
      </c>
      <c r="C46" s="326" t="str">
        <f>IF(Data!E44=0,"",Data!E44)</f>
        <v/>
      </c>
      <c r="D46" s="326" t="str">
        <f>IF(Data!F44=0,"",Data!F44)</f>
        <v/>
      </c>
      <c r="E46" s="326" t="str">
        <f>IF(Data!G44=0,"",Data!G44)</f>
        <v/>
      </c>
      <c r="F46" s="326">
        <f>IF(Data!I44="","",Data!I44)</f>
        <v>0</v>
      </c>
      <c r="G46" s="337">
        <f>IF(Data!H44="","",Data!H44)</f>
        <v>0</v>
      </c>
      <c r="H46" s="254">
        <f t="shared" si="36"/>
        <v>0</v>
      </c>
      <c r="I46" s="254">
        <f t="shared" si="37"/>
        <v>0</v>
      </c>
      <c r="J46" s="254">
        <f t="shared" si="38"/>
        <v>0</v>
      </c>
      <c r="K46" s="254" t="e">
        <f t="shared" si="39"/>
        <v>#N/A</v>
      </c>
      <c r="L46" s="254" t="e">
        <f t="shared" si="40"/>
        <v>#N/A</v>
      </c>
      <c r="M46" s="255">
        <f>SUMIF(LD!$DB$108:$GW$108,1,LD!$DB$109:$GW$109)</f>
        <v>93.138788532000007</v>
      </c>
      <c r="N46" s="150">
        <f>+Data!C44</f>
        <v>0</v>
      </c>
      <c r="O46" s="261">
        <f>+Data!D44</f>
        <v>0</v>
      </c>
      <c r="P46" s="264" t="e">
        <f t="shared" si="41"/>
        <v>#N/A</v>
      </c>
      <c r="Q46" s="261" t="e">
        <f t="shared" si="42"/>
        <v>#N/A</v>
      </c>
      <c r="S46" s="264" t="e">
        <f t="shared" si="43"/>
        <v>#N/A</v>
      </c>
      <c r="T46" s="265" t="e">
        <f t="shared" si="44"/>
        <v>#N/A</v>
      </c>
      <c r="W46" s="121"/>
      <c r="CE46" s="251"/>
      <c r="CF46" s="251"/>
      <c r="CG46" s="251"/>
      <c r="CH46" s="251" t="e">
        <f t="shared" si="30"/>
        <v>#N/A</v>
      </c>
      <c r="CI46" s="251" t="e">
        <f t="shared" si="31"/>
        <v>#N/A</v>
      </c>
      <c r="CJ46" s="252">
        <f t="shared" si="32"/>
        <v>0</v>
      </c>
      <c r="CK46" s="253">
        <f t="shared" si="33"/>
        <v>0</v>
      </c>
      <c r="CL46" s="238">
        <f t="shared" si="34"/>
        <v>0</v>
      </c>
      <c r="CM46" s="238">
        <f>IF(A46="",0,SUMIF(LD!$DB$108:$GW$108,1,LD!$DB$109:$GW$109))</f>
        <v>93.138788532000007</v>
      </c>
      <c r="CN46" s="238" t="e">
        <f t="shared" si="35"/>
        <v>#N/A</v>
      </c>
    </row>
    <row r="47" spans="1:92" x14ac:dyDescent="0.25">
      <c r="A47" s="87">
        <f>+Data!A45</f>
        <v>0</v>
      </c>
      <c r="B47" s="263">
        <f>+Data!B45</f>
        <v>0</v>
      </c>
      <c r="C47" s="326" t="str">
        <f>IF(Data!E45=0,"",Data!E45)</f>
        <v/>
      </c>
      <c r="D47" s="326" t="str">
        <f>IF(Data!F45=0,"",Data!F45)</f>
        <v/>
      </c>
      <c r="E47" s="326" t="str">
        <f>IF(Data!G45=0,"",Data!G45)</f>
        <v/>
      </c>
      <c r="F47" s="326">
        <f>IF(Data!I45="","",Data!I45)</f>
        <v>0</v>
      </c>
      <c r="G47" s="337">
        <f>IF(Data!H45="","",Data!H45)</f>
        <v>0</v>
      </c>
      <c r="H47" s="254">
        <f t="shared" si="36"/>
        <v>0</v>
      </c>
      <c r="I47" s="254">
        <f t="shared" si="37"/>
        <v>0</v>
      </c>
      <c r="J47" s="254">
        <f t="shared" si="38"/>
        <v>0</v>
      </c>
      <c r="K47" s="254" t="e">
        <f t="shared" si="39"/>
        <v>#N/A</v>
      </c>
      <c r="L47" s="254" t="e">
        <f t="shared" si="40"/>
        <v>#N/A</v>
      </c>
      <c r="M47" s="255">
        <f>SUMIF(LD!$DB$108:$GW$108,1,LD!$DB$109:$GW$109)</f>
        <v>93.138788532000007</v>
      </c>
      <c r="N47" s="150">
        <f>+Data!C45</f>
        <v>0</v>
      </c>
      <c r="O47" s="261">
        <f>+Data!D45</f>
        <v>0</v>
      </c>
      <c r="P47" s="264" t="e">
        <f t="shared" si="41"/>
        <v>#N/A</v>
      </c>
      <c r="Q47" s="261" t="e">
        <f t="shared" si="42"/>
        <v>#N/A</v>
      </c>
      <c r="S47" s="264" t="e">
        <f t="shared" si="43"/>
        <v>#N/A</v>
      </c>
      <c r="T47" s="265" t="e">
        <f t="shared" si="44"/>
        <v>#N/A</v>
      </c>
      <c r="W47" s="121"/>
      <c r="CE47" s="251"/>
      <c r="CF47" s="251"/>
      <c r="CG47" s="251"/>
      <c r="CH47" s="251" t="e">
        <f t="shared" si="30"/>
        <v>#N/A</v>
      </c>
      <c r="CI47" s="251" t="e">
        <f t="shared" si="31"/>
        <v>#N/A</v>
      </c>
      <c r="CJ47" s="252">
        <f t="shared" si="32"/>
        <v>0</v>
      </c>
      <c r="CK47" s="253">
        <f t="shared" si="33"/>
        <v>0</v>
      </c>
      <c r="CL47" s="238">
        <f t="shared" si="34"/>
        <v>0</v>
      </c>
      <c r="CM47" s="238">
        <f>IF(A47="",0,SUMIF(LD!$DB$108:$GW$108,1,LD!$DB$109:$GW$109))</f>
        <v>93.138788532000007</v>
      </c>
      <c r="CN47" s="238" t="e">
        <f t="shared" si="35"/>
        <v>#N/A</v>
      </c>
    </row>
    <row r="48" spans="1:92" x14ac:dyDescent="0.25">
      <c r="A48" s="87">
        <f>+Data!A46</f>
        <v>0</v>
      </c>
      <c r="B48" s="263">
        <f>+Data!B46</f>
        <v>0</v>
      </c>
      <c r="C48" s="326" t="str">
        <f>IF(Data!E46=0,"",Data!E46)</f>
        <v/>
      </c>
      <c r="D48" s="326" t="str">
        <f>IF(Data!F46=0,"",Data!F46)</f>
        <v/>
      </c>
      <c r="E48" s="326" t="str">
        <f>IF(Data!G46=0,"",Data!G46)</f>
        <v/>
      </c>
      <c r="F48" s="326">
        <f>IF(Data!I46="","",Data!I46)</f>
        <v>0</v>
      </c>
      <c r="G48" s="337">
        <f>IF(Data!H46="","",Data!H46)</f>
        <v>0</v>
      </c>
      <c r="H48" s="333">
        <f t="shared" si="36"/>
        <v>0</v>
      </c>
      <c r="I48" s="333">
        <f t="shared" si="37"/>
        <v>0</v>
      </c>
      <c r="J48" s="333">
        <f t="shared" si="38"/>
        <v>0</v>
      </c>
      <c r="K48" s="333" t="e">
        <f t="shared" si="39"/>
        <v>#N/A</v>
      </c>
      <c r="L48" s="333" t="e">
        <f t="shared" si="40"/>
        <v>#N/A</v>
      </c>
      <c r="M48" s="334">
        <f>SUMIF(LD!$DB$108:$GW$108,1,LD!$DB$109:$GW$109)</f>
        <v>93.138788532000007</v>
      </c>
      <c r="N48" s="150">
        <f>+Data!C46</f>
        <v>0</v>
      </c>
      <c r="O48" s="261">
        <f>+Data!D46</f>
        <v>0</v>
      </c>
      <c r="P48" s="264" t="e">
        <f t="shared" si="41"/>
        <v>#N/A</v>
      </c>
      <c r="Q48" s="261" t="e">
        <f t="shared" si="42"/>
        <v>#N/A</v>
      </c>
      <c r="S48" s="264" t="e">
        <f t="shared" si="43"/>
        <v>#N/A</v>
      </c>
      <c r="T48" s="265" t="e">
        <f t="shared" si="44"/>
        <v>#N/A</v>
      </c>
      <c r="W48" s="121"/>
      <c r="CE48" s="251"/>
      <c r="CF48" s="251"/>
      <c r="CG48" s="251"/>
      <c r="CH48" s="251" t="e">
        <f t="shared" si="30"/>
        <v>#N/A</v>
      </c>
      <c r="CI48" s="251" t="e">
        <f t="shared" si="31"/>
        <v>#N/A</v>
      </c>
      <c r="CJ48" s="252">
        <f t="shared" si="32"/>
        <v>0</v>
      </c>
      <c r="CK48" s="253">
        <f t="shared" si="33"/>
        <v>0</v>
      </c>
      <c r="CL48" s="238">
        <f t="shared" si="34"/>
        <v>0</v>
      </c>
      <c r="CM48" s="238">
        <f>IF(A48="",0,SUMIF(LD!$DB$108:$GW$108,1,LD!$DB$109:$GW$109))</f>
        <v>93.138788532000007</v>
      </c>
      <c r="CN48" s="238" t="e">
        <f t="shared" si="35"/>
        <v>#N/A</v>
      </c>
    </row>
    <row r="49" spans="1:89" x14ac:dyDescent="0.25">
      <c r="A49" s="87">
        <f>+Data!A47</f>
        <v>0</v>
      </c>
      <c r="B49" s="263">
        <f>+Data!B47</f>
        <v>0</v>
      </c>
      <c r="C49" s="326" t="str">
        <f>IF(Data!E47=0,"",Data!E47)</f>
        <v/>
      </c>
      <c r="D49" s="326" t="str">
        <f>IF(Data!F47=0,"",Data!F47)</f>
        <v/>
      </c>
      <c r="E49" s="326" t="str">
        <f>IF(Data!G47=0,"",Data!G47)</f>
        <v/>
      </c>
      <c r="F49" s="326">
        <f>IF(Data!I47="","",Data!I47)</f>
        <v>0</v>
      </c>
      <c r="G49" s="337">
        <f>IF(Data!H47="","",Data!H47)</f>
        <v>0</v>
      </c>
      <c r="H49" s="333">
        <f t="shared" ref="H49:H79" si="45">IF(C49="",0,INDEX(p1data,MATCH($C49,p1row,),MATCH(4,p1col,)))</f>
        <v>0</v>
      </c>
      <c r="I49" s="333">
        <f t="shared" ref="I49:I79" si="46">IF(D49="",0,INDEX(o1data,MATCH($D49,o1row,),MATCH(4,o1col,)))</f>
        <v>0</v>
      </c>
      <c r="J49" s="333">
        <f t="shared" ref="J49:J79" si="47">IF(E49="",0,INDEX(s1data,MATCH($E49,s1row,),MATCH(4,s1col,)))</f>
        <v>0</v>
      </c>
      <c r="K49" s="333" t="e">
        <f t="shared" ref="K49:K79" si="48">IF(F49="",0,INDEX(n1data,MATCH($F49,n1row,),MATCH(4,n1col,)))</f>
        <v>#N/A</v>
      </c>
      <c r="L49" s="333" t="e">
        <f t="shared" ref="L49:L79" si="49">IF(G49="",0,INDEX(nt1data,MATCH($G49,nt1row,),MATCH(4,nt1col,)))</f>
        <v>#N/A</v>
      </c>
      <c r="M49" s="334">
        <f>SUMIF(LD!$DB$108:$GW$108,1,LD!$DB$109:$GW$109)</f>
        <v>93.138788532000007</v>
      </c>
      <c r="N49" s="150">
        <f>+Data!C47</f>
        <v>0</v>
      </c>
      <c r="O49" s="261">
        <f>+Data!D47</f>
        <v>0</v>
      </c>
      <c r="P49" s="264" t="e">
        <f t="shared" ref="P49:P79" si="50">(H49+I49+J49+K49+L49+M49)</f>
        <v>#N/A</v>
      </c>
      <c r="Q49" s="261">
        <f t="shared" ref="Q49:Q79" si="51">+CN49</f>
        <v>0</v>
      </c>
      <c r="S49" s="264" t="e">
        <f t="shared" ref="S49:S79" si="52">+P49-O49</f>
        <v>#N/A</v>
      </c>
      <c r="T49" s="265" t="e">
        <f t="shared" ref="T49:T79" si="53">+Q49-P49</f>
        <v>#N/A</v>
      </c>
      <c r="W49" s="121"/>
      <c r="CE49" s="251"/>
      <c r="CF49" s="251"/>
      <c r="CG49" s="251"/>
      <c r="CH49" s="251"/>
      <c r="CI49" s="251"/>
      <c r="CJ49" s="252"/>
      <c r="CK49" s="253"/>
    </row>
    <row r="50" spans="1:89" x14ac:dyDescent="0.25">
      <c r="A50" s="87">
        <f>+Data!A48</f>
        <v>0</v>
      </c>
      <c r="B50" s="263">
        <f>+Data!B48</f>
        <v>0</v>
      </c>
      <c r="C50" s="326" t="str">
        <f>IF(Data!E48=0,"",Data!E48)</f>
        <v/>
      </c>
      <c r="D50" s="326" t="str">
        <f>IF(Data!F48=0,"",Data!F48)</f>
        <v/>
      </c>
      <c r="E50" s="326" t="str">
        <f>IF(Data!G48=0,"",Data!G48)</f>
        <v/>
      </c>
      <c r="F50" s="326">
        <f>IF(Data!I48="","",Data!I48)</f>
        <v>0</v>
      </c>
      <c r="G50" s="337">
        <f>IF(Data!H48="","",Data!H48)</f>
        <v>0</v>
      </c>
      <c r="H50" s="333">
        <f t="shared" si="45"/>
        <v>0</v>
      </c>
      <c r="I50" s="333">
        <f t="shared" si="46"/>
        <v>0</v>
      </c>
      <c r="J50" s="333">
        <f t="shared" si="47"/>
        <v>0</v>
      </c>
      <c r="K50" s="333" t="e">
        <f t="shared" si="48"/>
        <v>#N/A</v>
      </c>
      <c r="L50" s="333" t="e">
        <f t="shared" si="49"/>
        <v>#N/A</v>
      </c>
      <c r="M50" s="334">
        <f>SUMIF(LD!$DB$108:$GW$108,1,LD!$DB$109:$GW$109)</f>
        <v>93.138788532000007</v>
      </c>
      <c r="N50" s="150">
        <f>+Data!C48</f>
        <v>0</v>
      </c>
      <c r="O50" s="261">
        <f>+Data!D48</f>
        <v>0</v>
      </c>
      <c r="P50" s="264" t="e">
        <f t="shared" si="50"/>
        <v>#N/A</v>
      </c>
      <c r="Q50" s="261">
        <f t="shared" si="51"/>
        <v>0</v>
      </c>
      <c r="S50" s="264" t="e">
        <f t="shared" si="52"/>
        <v>#N/A</v>
      </c>
      <c r="T50" s="265" t="e">
        <f t="shared" si="53"/>
        <v>#N/A</v>
      </c>
      <c r="W50" s="121"/>
      <c r="CE50" s="251"/>
      <c r="CF50" s="251"/>
      <c r="CG50" s="251"/>
      <c r="CH50" s="251"/>
      <c r="CI50" s="251"/>
      <c r="CJ50" s="252"/>
      <c r="CK50" s="253"/>
    </row>
    <row r="51" spans="1:89" x14ac:dyDescent="0.25">
      <c r="A51" s="87">
        <f>+Data!A49</f>
        <v>0</v>
      </c>
      <c r="B51" s="263">
        <f>+Data!B49</f>
        <v>0</v>
      </c>
      <c r="C51" s="326" t="str">
        <f>IF(Data!E49=0,"",Data!E49)</f>
        <v/>
      </c>
      <c r="D51" s="326" t="str">
        <f>IF(Data!F49=0,"",Data!F49)</f>
        <v/>
      </c>
      <c r="E51" s="326" t="str">
        <f>IF(Data!G49=0,"",Data!G49)</f>
        <v/>
      </c>
      <c r="F51" s="326">
        <f>IF(Data!I49="","",Data!I49)</f>
        <v>0</v>
      </c>
      <c r="G51" s="337">
        <f>IF(Data!H49="","",Data!H49)</f>
        <v>0</v>
      </c>
      <c r="H51" s="333">
        <f t="shared" si="45"/>
        <v>0</v>
      </c>
      <c r="I51" s="333">
        <f t="shared" si="46"/>
        <v>0</v>
      </c>
      <c r="J51" s="333">
        <f t="shared" si="47"/>
        <v>0</v>
      </c>
      <c r="K51" s="333" t="e">
        <f t="shared" si="48"/>
        <v>#N/A</v>
      </c>
      <c r="L51" s="333" t="e">
        <f t="shared" si="49"/>
        <v>#N/A</v>
      </c>
      <c r="M51" s="334">
        <f>SUMIF(LD!$DB$108:$GW$108,1,LD!$DB$109:$GW$109)</f>
        <v>93.138788532000007</v>
      </c>
      <c r="N51" s="150">
        <f>+Data!C49</f>
        <v>0</v>
      </c>
      <c r="O51" s="261">
        <f>+Data!D49</f>
        <v>0</v>
      </c>
      <c r="P51" s="264" t="e">
        <f t="shared" si="50"/>
        <v>#N/A</v>
      </c>
      <c r="Q51" s="261">
        <f t="shared" si="51"/>
        <v>0</v>
      </c>
      <c r="S51" s="264" t="e">
        <f t="shared" si="52"/>
        <v>#N/A</v>
      </c>
      <c r="T51" s="265" t="e">
        <f t="shared" si="53"/>
        <v>#N/A</v>
      </c>
      <c r="W51" s="121"/>
      <c r="CE51" s="251"/>
      <c r="CF51" s="251"/>
      <c r="CG51" s="251"/>
      <c r="CH51" s="251"/>
      <c r="CI51" s="251"/>
      <c r="CJ51" s="252"/>
      <c r="CK51" s="253"/>
    </row>
    <row r="52" spans="1:89" x14ac:dyDescent="0.25">
      <c r="A52" s="87">
        <f>+Data!A50</f>
        <v>0</v>
      </c>
      <c r="B52" s="263">
        <f>+Data!B50</f>
        <v>0</v>
      </c>
      <c r="C52" s="326" t="str">
        <f>IF(Data!E50=0,"",Data!E50)</f>
        <v/>
      </c>
      <c r="D52" s="326" t="str">
        <f>IF(Data!F50=0,"",Data!F50)</f>
        <v/>
      </c>
      <c r="E52" s="326" t="str">
        <f>IF(Data!G50=0,"",Data!G50)</f>
        <v/>
      </c>
      <c r="F52" s="326">
        <f>IF(Data!I50="","",Data!I50)</f>
        <v>0</v>
      </c>
      <c r="G52" s="337">
        <f>IF(Data!H50="","",Data!H50)</f>
        <v>0</v>
      </c>
      <c r="H52" s="333">
        <f t="shared" si="45"/>
        <v>0</v>
      </c>
      <c r="I52" s="333">
        <f t="shared" si="46"/>
        <v>0</v>
      </c>
      <c r="J52" s="333">
        <f t="shared" si="47"/>
        <v>0</v>
      </c>
      <c r="K52" s="333" t="e">
        <f t="shared" si="48"/>
        <v>#N/A</v>
      </c>
      <c r="L52" s="333" t="e">
        <f t="shared" si="49"/>
        <v>#N/A</v>
      </c>
      <c r="M52" s="334">
        <f>SUMIF(LD!$DB$108:$GW$108,1,LD!$DB$109:$GW$109)</f>
        <v>93.138788532000007</v>
      </c>
      <c r="N52" s="150">
        <f>+Data!C50</f>
        <v>0</v>
      </c>
      <c r="O52" s="261">
        <f>+Data!D50</f>
        <v>0</v>
      </c>
      <c r="P52" s="264" t="e">
        <f t="shared" si="50"/>
        <v>#N/A</v>
      </c>
      <c r="Q52" s="261">
        <f t="shared" si="51"/>
        <v>0</v>
      </c>
      <c r="S52" s="264" t="e">
        <f t="shared" si="52"/>
        <v>#N/A</v>
      </c>
      <c r="T52" s="265" t="e">
        <f t="shared" si="53"/>
        <v>#N/A</v>
      </c>
      <c r="W52" s="121"/>
      <c r="CE52" s="251"/>
      <c r="CF52" s="251"/>
      <c r="CG52" s="251"/>
      <c r="CH52" s="251"/>
      <c r="CI52" s="251"/>
      <c r="CJ52" s="252"/>
      <c r="CK52" s="253"/>
    </row>
    <row r="53" spans="1:89" x14ac:dyDescent="0.25">
      <c r="A53" s="87">
        <f>+Data!A51</f>
        <v>0</v>
      </c>
      <c r="B53" s="263">
        <f>+Data!B51</f>
        <v>0</v>
      </c>
      <c r="C53" s="326" t="str">
        <f>IF(Data!E51=0,"",Data!E51)</f>
        <v/>
      </c>
      <c r="D53" s="326" t="str">
        <f>IF(Data!F51=0,"",Data!F51)</f>
        <v/>
      </c>
      <c r="E53" s="326" t="str">
        <f>IF(Data!G51=0,"",Data!G51)</f>
        <v/>
      </c>
      <c r="F53" s="326">
        <f>IF(Data!I51="","",Data!I51)</f>
        <v>0</v>
      </c>
      <c r="G53" s="337">
        <f>IF(Data!H51="","",Data!H51)</f>
        <v>0</v>
      </c>
      <c r="H53" s="333">
        <f t="shared" si="45"/>
        <v>0</v>
      </c>
      <c r="I53" s="333">
        <f t="shared" si="46"/>
        <v>0</v>
      </c>
      <c r="J53" s="333">
        <f t="shared" si="47"/>
        <v>0</v>
      </c>
      <c r="K53" s="333" t="e">
        <f t="shared" si="48"/>
        <v>#N/A</v>
      </c>
      <c r="L53" s="333" t="e">
        <f t="shared" si="49"/>
        <v>#N/A</v>
      </c>
      <c r="M53" s="334">
        <f>SUMIF(LD!$DB$108:$GW$108,1,LD!$DB$109:$GW$109)</f>
        <v>93.138788532000007</v>
      </c>
      <c r="N53" s="150">
        <f>+Data!C51</f>
        <v>0</v>
      </c>
      <c r="O53" s="261">
        <f>+Data!D51</f>
        <v>0</v>
      </c>
      <c r="P53" s="264" t="e">
        <f t="shared" si="50"/>
        <v>#N/A</v>
      </c>
      <c r="Q53" s="261">
        <f t="shared" si="51"/>
        <v>0</v>
      </c>
      <c r="S53" s="264" t="e">
        <f t="shared" si="52"/>
        <v>#N/A</v>
      </c>
      <c r="T53" s="265" t="e">
        <f t="shared" si="53"/>
        <v>#N/A</v>
      </c>
      <c r="W53" s="121"/>
      <c r="CE53" s="251"/>
      <c r="CF53" s="251"/>
      <c r="CG53" s="251"/>
      <c r="CH53" s="251"/>
      <c r="CI53" s="251"/>
      <c r="CJ53" s="252"/>
      <c r="CK53" s="253"/>
    </row>
    <row r="54" spans="1:89" x14ac:dyDescent="0.25">
      <c r="A54" s="87">
        <f>+Data!A52</f>
        <v>0</v>
      </c>
      <c r="B54" s="263">
        <f>+Data!B52</f>
        <v>0</v>
      </c>
      <c r="C54" s="326" t="str">
        <f>IF(Data!E52=0,"",Data!E52)</f>
        <v/>
      </c>
      <c r="D54" s="326" t="str">
        <f>IF(Data!F52=0,"",Data!F52)</f>
        <v/>
      </c>
      <c r="E54" s="326" t="str">
        <f>IF(Data!G52=0,"",Data!G52)</f>
        <v/>
      </c>
      <c r="F54" s="326">
        <f>IF(Data!I52="","",Data!I52)</f>
        <v>0</v>
      </c>
      <c r="G54" s="337">
        <f>IF(Data!H52="","",Data!H52)</f>
        <v>0</v>
      </c>
      <c r="H54" s="333">
        <f t="shared" si="45"/>
        <v>0</v>
      </c>
      <c r="I54" s="333">
        <f t="shared" si="46"/>
        <v>0</v>
      </c>
      <c r="J54" s="333">
        <f t="shared" si="47"/>
        <v>0</v>
      </c>
      <c r="K54" s="333" t="e">
        <f t="shared" si="48"/>
        <v>#N/A</v>
      </c>
      <c r="L54" s="333" t="e">
        <f t="shared" si="49"/>
        <v>#N/A</v>
      </c>
      <c r="M54" s="334">
        <f>SUMIF(LD!$DB$108:$GW$108,1,LD!$DB$109:$GW$109)</f>
        <v>93.138788532000007</v>
      </c>
      <c r="N54" s="150">
        <f>+Data!C52</f>
        <v>0</v>
      </c>
      <c r="O54" s="261">
        <f>+Data!D52</f>
        <v>0</v>
      </c>
      <c r="P54" s="264" t="e">
        <f t="shared" si="50"/>
        <v>#N/A</v>
      </c>
      <c r="Q54" s="261">
        <f t="shared" si="51"/>
        <v>0</v>
      </c>
      <c r="S54" s="264" t="e">
        <f t="shared" si="52"/>
        <v>#N/A</v>
      </c>
      <c r="T54" s="265" t="e">
        <f t="shared" si="53"/>
        <v>#N/A</v>
      </c>
      <c r="W54" s="121"/>
      <c r="CE54" s="251"/>
      <c r="CF54" s="251"/>
      <c r="CG54" s="251"/>
      <c r="CH54" s="251"/>
      <c r="CI54" s="251"/>
      <c r="CJ54" s="252"/>
      <c r="CK54" s="253"/>
    </row>
    <row r="55" spans="1:89" x14ac:dyDescent="0.25">
      <c r="A55" s="87">
        <f>+Data!A53</f>
        <v>0</v>
      </c>
      <c r="B55" s="263">
        <f>+Data!B53</f>
        <v>0</v>
      </c>
      <c r="C55" s="326" t="str">
        <f>IF(Data!E53=0,"",Data!E53)</f>
        <v/>
      </c>
      <c r="D55" s="326" t="str">
        <f>IF(Data!F53=0,"",Data!F53)</f>
        <v/>
      </c>
      <c r="E55" s="326" t="str">
        <f>IF(Data!G53=0,"",Data!G53)</f>
        <v/>
      </c>
      <c r="F55" s="326">
        <f>IF(Data!I53="","",Data!I53)</f>
        <v>0</v>
      </c>
      <c r="G55" s="337">
        <f>IF(Data!H53="","",Data!H53)</f>
        <v>0</v>
      </c>
      <c r="H55" s="333">
        <f t="shared" si="45"/>
        <v>0</v>
      </c>
      <c r="I55" s="333">
        <f t="shared" si="46"/>
        <v>0</v>
      </c>
      <c r="J55" s="333">
        <f t="shared" si="47"/>
        <v>0</v>
      </c>
      <c r="K55" s="333" t="e">
        <f t="shared" si="48"/>
        <v>#N/A</v>
      </c>
      <c r="L55" s="333" t="e">
        <f t="shared" si="49"/>
        <v>#N/A</v>
      </c>
      <c r="M55" s="334">
        <f>SUMIF(LD!$DB$108:$GW$108,1,LD!$DB$109:$GW$109)</f>
        <v>93.138788532000007</v>
      </c>
      <c r="N55" s="150">
        <f>+Data!C53</f>
        <v>0</v>
      </c>
      <c r="O55" s="261">
        <f>+Data!D53</f>
        <v>0</v>
      </c>
      <c r="P55" s="264" t="e">
        <f t="shared" si="50"/>
        <v>#N/A</v>
      </c>
      <c r="Q55" s="261">
        <f t="shared" si="51"/>
        <v>0</v>
      </c>
      <c r="S55" s="264" t="e">
        <f t="shared" si="52"/>
        <v>#N/A</v>
      </c>
      <c r="T55" s="265" t="e">
        <f t="shared" si="53"/>
        <v>#N/A</v>
      </c>
      <c r="W55" s="121"/>
      <c r="CE55" s="251"/>
      <c r="CF55" s="251"/>
      <c r="CG55" s="251"/>
      <c r="CH55" s="251"/>
      <c r="CI55" s="251"/>
      <c r="CJ55" s="252"/>
      <c r="CK55" s="253"/>
    </row>
    <row r="56" spans="1:89" x14ac:dyDescent="0.25">
      <c r="A56" s="87">
        <f>+Data!A54</f>
        <v>0</v>
      </c>
      <c r="B56" s="263">
        <f>+Data!B54</f>
        <v>0</v>
      </c>
      <c r="C56" s="326" t="str">
        <f>IF(Data!E54=0,"",Data!E54)</f>
        <v/>
      </c>
      <c r="D56" s="326" t="str">
        <f>IF(Data!F54=0,"",Data!F54)</f>
        <v/>
      </c>
      <c r="E56" s="326" t="str">
        <f>IF(Data!G54=0,"",Data!G54)</f>
        <v/>
      </c>
      <c r="F56" s="326">
        <f>IF(Data!I54="","",Data!I54)</f>
        <v>0</v>
      </c>
      <c r="G56" s="337">
        <f>IF(Data!H54="","",Data!H54)</f>
        <v>0</v>
      </c>
      <c r="H56" s="333">
        <f t="shared" si="45"/>
        <v>0</v>
      </c>
      <c r="I56" s="333">
        <f t="shared" si="46"/>
        <v>0</v>
      </c>
      <c r="J56" s="333">
        <f t="shared" si="47"/>
        <v>0</v>
      </c>
      <c r="K56" s="333" t="e">
        <f t="shared" si="48"/>
        <v>#N/A</v>
      </c>
      <c r="L56" s="333" t="e">
        <f t="shared" si="49"/>
        <v>#N/A</v>
      </c>
      <c r="M56" s="334">
        <f>SUMIF(LD!$DB$108:$GW$108,1,LD!$DB$109:$GW$109)</f>
        <v>93.138788532000007</v>
      </c>
      <c r="N56" s="150">
        <f>+Data!C54</f>
        <v>0</v>
      </c>
      <c r="O56" s="261">
        <f>+Data!D54</f>
        <v>0</v>
      </c>
      <c r="P56" s="264" t="e">
        <f t="shared" si="50"/>
        <v>#N/A</v>
      </c>
      <c r="Q56" s="261">
        <f t="shared" si="51"/>
        <v>0</v>
      </c>
      <c r="S56" s="264" t="e">
        <f t="shared" si="52"/>
        <v>#N/A</v>
      </c>
      <c r="T56" s="265" t="e">
        <f t="shared" si="53"/>
        <v>#N/A</v>
      </c>
      <c r="W56" s="121"/>
      <c r="CE56" s="251"/>
      <c r="CF56" s="251"/>
      <c r="CG56" s="251"/>
      <c r="CH56" s="251"/>
      <c r="CI56" s="251"/>
      <c r="CJ56" s="252"/>
      <c r="CK56" s="253"/>
    </row>
    <row r="57" spans="1:89" x14ac:dyDescent="0.25">
      <c r="A57" s="87">
        <f>+Data!A55</f>
        <v>0</v>
      </c>
      <c r="B57" s="263">
        <f>+Data!B55</f>
        <v>0</v>
      </c>
      <c r="C57" s="326" t="str">
        <f>IF(Data!E55=0,"",Data!E55)</f>
        <v/>
      </c>
      <c r="D57" s="326" t="str">
        <f>IF(Data!F55=0,"",Data!F55)</f>
        <v/>
      </c>
      <c r="E57" s="326" t="str">
        <f>IF(Data!G55=0,"",Data!G55)</f>
        <v/>
      </c>
      <c r="F57" s="326">
        <f>IF(Data!I55="","",Data!I55)</f>
        <v>0</v>
      </c>
      <c r="G57" s="337">
        <f>IF(Data!H55="","",Data!H55)</f>
        <v>0</v>
      </c>
      <c r="H57" s="333">
        <f t="shared" si="45"/>
        <v>0</v>
      </c>
      <c r="I57" s="333">
        <f t="shared" si="46"/>
        <v>0</v>
      </c>
      <c r="J57" s="333">
        <f t="shared" si="47"/>
        <v>0</v>
      </c>
      <c r="K57" s="333" t="e">
        <f t="shared" si="48"/>
        <v>#N/A</v>
      </c>
      <c r="L57" s="333" t="e">
        <f t="shared" si="49"/>
        <v>#N/A</v>
      </c>
      <c r="M57" s="334">
        <f>SUMIF(LD!$DB$108:$GW$108,1,LD!$DB$109:$GW$109)</f>
        <v>93.138788532000007</v>
      </c>
      <c r="N57" s="150">
        <f>+Data!C55</f>
        <v>0</v>
      </c>
      <c r="O57" s="261">
        <f>+Data!D55</f>
        <v>0</v>
      </c>
      <c r="P57" s="264" t="e">
        <f t="shared" si="50"/>
        <v>#N/A</v>
      </c>
      <c r="Q57" s="261">
        <f t="shared" si="51"/>
        <v>0</v>
      </c>
      <c r="S57" s="264" t="e">
        <f t="shared" si="52"/>
        <v>#N/A</v>
      </c>
      <c r="T57" s="265" t="e">
        <f t="shared" si="53"/>
        <v>#N/A</v>
      </c>
      <c r="W57" s="121"/>
      <c r="CE57" s="251"/>
      <c r="CF57" s="251"/>
      <c r="CG57" s="251"/>
      <c r="CH57" s="251"/>
      <c r="CI57" s="251"/>
      <c r="CJ57" s="252"/>
      <c r="CK57" s="253"/>
    </row>
    <row r="58" spans="1:89" x14ac:dyDescent="0.25">
      <c r="A58" s="87">
        <f>+Data!A56</f>
        <v>0</v>
      </c>
      <c r="B58" s="263">
        <f>+Data!B56</f>
        <v>0</v>
      </c>
      <c r="C58" s="326" t="str">
        <f>IF(Data!E56=0,"",Data!E56)</f>
        <v/>
      </c>
      <c r="D58" s="326" t="str">
        <f>IF(Data!F56=0,"",Data!F56)</f>
        <v/>
      </c>
      <c r="E58" s="326" t="str">
        <f>IF(Data!G56=0,"",Data!G56)</f>
        <v/>
      </c>
      <c r="F58" s="326">
        <f>IF(Data!I56="","",Data!I56)</f>
        <v>0</v>
      </c>
      <c r="G58" s="337">
        <f>IF(Data!H56="","",Data!H56)</f>
        <v>0</v>
      </c>
      <c r="H58" s="333">
        <f t="shared" si="45"/>
        <v>0</v>
      </c>
      <c r="I58" s="333">
        <f t="shared" si="46"/>
        <v>0</v>
      </c>
      <c r="J58" s="333">
        <f t="shared" si="47"/>
        <v>0</v>
      </c>
      <c r="K58" s="333" t="e">
        <f t="shared" si="48"/>
        <v>#N/A</v>
      </c>
      <c r="L58" s="333" t="e">
        <f t="shared" si="49"/>
        <v>#N/A</v>
      </c>
      <c r="M58" s="334">
        <f>SUMIF(LD!$DB$108:$GW$108,1,LD!$DB$109:$GW$109)</f>
        <v>93.138788532000007</v>
      </c>
      <c r="N58" s="150">
        <f>+Data!C56</f>
        <v>0</v>
      </c>
      <c r="O58" s="261">
        <f>+Data!D56</f>
        <v>0</v>
      </c>
      <c r="P58" s="264" t="e">
        <f t="shared" si="50"/>
        <v>#N/A</v>
      </c>
      <c r="Q58" s="261">
        <f t="shared" si="51"/>
        <v>0</v>
      </c>
      <c r="S58" s="264" t="e">
        <f t="shared" si="52"/>
        <v>#N/A</v>
      </c>
      <c r="T58" s="265" t="e">
        <f t="shared" si="53"/>
        <v>#N/A</v>
      </c>
      <c r="W58" s="121"/>
      <c r="CE58" s="251"/>
      <c r="CF58" s="251"/>
      <c r="CG58" s="251"/>
      <c r="CH58" s="251"/>
      <c r="CI58" s="251"/>
      <c r="CJ58" s="252"/>
      <c r="CK58" s="253"/>
    </row>
    <row r="59" spans="1:89" x14ac:dyDescent="0.25">
      <c r="A59" s="87">
        <f>+Data!A57</f>
        <v>0</v>
      </c>
      <c r="B59" s="263">
        <f>+Data!B57</f>
        <v>0</v>
      </c>
      <c r="C59" s="326" t="str">
        <f>IF(Data!E57=0,"",Data!E57)</f>
        <v/>
      </c>
      <c r="D59" s="326" t="str">
        <f>IF(Data!F57=0,"",Data!F57)</f>
        <v/>
      </c>
      <c r="E59" s="326" t="str">
        <f>IF(Data!G57=0,"",Data!G57)</f>
        <v/>
      </c>
      <c r="F59" s="326">
        <f>IF(Data!I57="","",Data!I57)</f>
        <v>0</v>
      </c>
      <c r="G59" s="337">
        <f>IF(Data!H57="","",Data!H57)</f>
        <v>0</v>
      </c>
      <c r="H59" s="333">
        <f t="shared" si="45"/>
        <v>0</v>
      </c>
      <c r="I59" s="333">
        <f t="shared" si="46"/>
        <v>0</v>
      </c>
      <c r="J59" s="333">
        <f t="shared" si="47"/>
        <v>0</v>
      </c>
      <c r="K59" s="333" t="e">
        <f t="shared" si="48"/>
        <v>#N/A</v>
      </c>
      <c r="L59" s="333" t="e">
        <f t="shared" si="49"/>
        <v>#N/A</v>
      </c>
      <c r="M59" s="334">
        <f>SUMIF(LD!$DB$108:$GW$108,1,LD!$DB$109:$GW$109)</f>
        <v>93.138788532000007</v>
      </c>
      <c r="N59" s="150">
        <f>+Data!C57</f>
        <v>0</v>
      </c>
      <c r="O59" s="261">
        <f>+Data!D57</f>
        <v>0</v>
      </c>
      <c r="P59" s="264" t="e">
        <f t="shared" si="50"/>
        <v>#N/A</v>
      </c>
      <c r="Q59" s="261">
        <f t="shared" si="51"/>
        <v>0</v>
      </c>
      <c r="S59" s="264" t="e">
        <f t="shared" si="52"/>
        <v>#N/A</v>
      </c>
      <c r="T59" s="265" t="e">
        <f t="shared" si="53"/>
        <v>#N/A</v>
      </c>
      <c r="W59" s="121"/>
      <c r="CE59" s="251"/>
      <c r="CF59" s="251"/>
      <c r="CG59" s="251"/>
      <c r="CH59" s="251"/>
      <c r="CI59" s="251"/>
      <c r="CJ59" s="252"/>
      <c r="CK59" s="253"/>
    </row>
    <row r="60" spans="1:89" x14ac:dyDescent="0.25">
      <c r="A60" s="87">
        <f>+Data!A58</f>
        <v>0</v>
      </c>
      <c r="B60" s="263">
        <f>+Data!B58</f>
        <v>0</v>
      </c>
      <c r="C60" s="326" t="str">
        <f>IF(Data!E58=0,"",Data!E58)</f>
        <v/>
      </c>
      <c r="D60" s="326" t="str">
        <f>IF(Data!F58=0,"",Data!F58)</f>
        <v/>
      </c>
      <c r="E60" s="326" t="str">
        <f>IF(Data!G58=0,"",Data!G58)</f>
        <v/>
      </c>
      <c r="F60" s="326">
        <f>IF(Data!I58="","",Data!I58)</f>
        <v>0</v>
      </c>
      <c r="G60" s="337">
        <f>IF(Data!H58="","",Data!H58)</f>
        <v>0</v>
      </c>
      <c r="H60" s="333">
        <f t="shared" si="45"/>
        <v>0</v>
      </c>
      <c r="I60" s="333">
        <f t="shared" si="46"/>
        <v>0</v>
      </c>
      <c r="J60" s="333">
        <f t="shared" si="47"/>
        <v>0</v>
      </c>
      <c r="K60" s="333" t="e">
        <f t="shared" si="48"/>
        <v>#N/A</v>
      </c>
      <c r="L60" s="333" t="e">
        <f t="shared" si="49"/>
        <v>#N/A</v>
      </c>
      <c r="M60" s="334">
        <f>SUMIF(LD!$DB$108:$GW$108,1,LD!$DB$109:$GW$109)</f>
        <v>93.138788532000007</v>
      </c>
      <c r="N60" s="150">
        <f>+Data!C58</f>
        <v>0</v>
      </c>
      <c r="O60" s="261">
        <f>+Data!D58</f>
        <v>0</v>
      </c>
      <c r="P60" s="264" t="e">
        <f t="shared" si="50"/>
        <v>#N/A</v>
      </c>
      <c r="Q60" s="261">
        <f t="shared" si="51"/>
        <v>0</v>
      </c>
      <c r="S60" s="264" t="e">
        <f t="shared" si="52"/>
        <v>#N/A</v>
      </c>
      <c r="T60" s="265" t="e">
        <f t="shared" si="53"/>
        <v>#N/A</v>
      </c>
      <c r="W60" s="121"/>
      <c r="CE60" s="251"/>
      <c r="CF60" s="251"/>
      <c r="CG60" s="251"/>
      <c r="CH60" s="251"/>
      <c r="CI60" s="251"/>
      <c r="CJ60" s="252"/>
      <c r="CK60" s="253"/>
    </row>
    <row r="61" spans="1:89" x14ac:dyDescent="0.25">
      <c r="A61" s="87">
        <f>+Data!A59</f>
        <v>0</v>
      </c>
      <c r="B61" s="263">
        <f>+Data!B59</f>
        <v>0</v>
      </c>
      <c r="C61" s="326" t="str">
        <f>IF(Data!E59=0,"",Data!E59)</f>
        <v/>
      </c>
      <c r="D61" s="326" t="str">
        <f>IF(Data!F59=0,"",Data!F59)</f>
        <v/>
      </c>
      <c r="E61" s="326" t="str">
        <f>IF(Data!G59=0,"",Data!G59)</f>
        <v/>
      </c>
      <c r="F61" s="326">
        <f>IF(Data!I59="","",Data!I59)</f>
        <v>0</v>
      </c>
      <c r="G61" s="337">
        <f>IF(Data!H59="","",Data!H59)</f>
        <v>0</v>
      </c>
      <c r="H61" s="333">
        <f t="shared" si="45"/>
        <v>0</v>
      </c>
      <c r="I61" s="333">
        <f t="shared" si="46"/>
        <v>0</v>
      </c>
      <c r="J61" s="333">
        <f t="shared" si="47"/>
        <v>0</v>
      </c>
      <c r="K61" s="333" t="e">
        <f t="shared" si="48"/>
        <v>#N/A</v>
      </c>
      <c r="L61" s="333" t="e">
        <f t="shared" si="49"/>
        <v>#N/A</v>
      </c>
      <c r="M61" s="334">
        <f>SUMIF(LD!$DB$108:$GW$108,1,LD!$DB$109:$GW$109)</f>
        <v>93.138788532000007</v>
      </c>
      <c r="N61" s="150">
        <f>+Data!C59</f>
        <v>0</v>
      </c>
      <c r="O61" s="261">
        <f>+Data!D59</f>
        <v>0</v>
      </c>
      <c r="P61" s="264" t="e">
        <f t="shared" si="50"/>
        <v>#N/A</v>
      </c>
      <c r="Q61" s="261">
        <f t="shared" si="51"/>
        <v>0</v>
      </c>
      <c r="S61" s="264" t="e">
        <f t="shared" si="52"/>
        <v>#N/A</v>
      </c>
      <c r="T61" s="265" t="e">
        <f t="shared" si="53"/>
        <v>#N/A</v>
      </c>
      <c r="W61" s="121"/>
      <c r="CE61" s="251"/>
      <c r="CF61" s="251"/>
      <c r="CG61" s="251"/>
      <c r="CH61" s="251"/>
      <c r="CI61" s="251"/>
      <c r="CJ61" s="252"/>
      <c r="CK61" s="253"/>
    </row>
    <row r="62" spans="1:89" x14ac:dyDescent="0.25">
      <c r="A62" s="87">
        <f>+Data!A60</f>
        <v>0</v>
      </c>
      <c r="B62" s="263">
        <f>+Data!B60</f>
        <v>0</v>
      </c>
      <c r="C62" s="326" t="str">
        <f>IF(Data!E60=0,"",Data!E60)</f>
        <v/>
      </c>
      <c r="D62" s="326" t="str">
        <f>IF(Data!F60=0,"",Data!F60)</f>
        <v/>
      </c>
      <c r="E62" s="326" t="str">
        <f>IF(Data!G60=0,"",Data!G60)</f>
        <v/>
      </c>
      <c r="F62" s="326">
        <f>IF(Data!I60="","",Data!I60)</f>
        <v>0</v>
      </c>
      <c r="G62" s="337">
        <f>IF(Data!H60="","",Data!H60)</f>
        <v>0</v>
      </c>
      <c r="H62" s="333">
        <f t="shared" si="45"/>
        <v>0</v>
      </c>
      <c r="I62" s="333">
        <f t="shared" si="46"/>
        <v>0</v>
      </c>
      <c r="J62" s="333">
        <f t="shared" si="47"/>
        <v>0</v>
      </c>
      <c r="K62" s="333" t="e">
        <f t="shared" si="48"/>
        <v>#N/A</v>
      </c>
      <c r="L62" s="333" t="e">
        <f t="shared" si="49"/>
        <v>#N/A</v>
      </c>
      <c r="M62" s="334">
        <f>SUMIF(LD!$DB$108:$GW$108,1,LD!$DB$109:$GW$109)</f>
        <v>93.138788532000007</v>
      </c>
      <c r="N62" s="150">
        <f>+Data!C60</f>
        <v>0</v>
      </c>
      <c r="O62" s="261">
        <f>+Data!D60</f>
        <v>0</v>
      </c>
      <c r="P62" s="264" t="e">
        <f t="shared" si="50"/>
        <v>#N/A</v>
      </c>
      <c r="Q62" s="261">
        <f t="shared" si="51"/>
        <v>0</v>
      </c>
      <c r="S62" s="264" t="e">
        <f t="shared" si="52"/>
        <v>#N/A</v>
      </c>
      <c r="T62" s="265" t="e">
        <f t="shared" si="53"/>
        <v>#N/A</v>
      </c>
      <c r="W62" s="121"/>
      <c r="CE62" s="251"/>
      <c r="CF62" s="251"/>
      <c r="CG62" s="251"/>
      <c r="CH62" s="251"/>
      <c r="CI62" s="251"/>
      <c r="CJ62" s="252"/>
      <c r="CK62" s="253"/>
    </row>
    <row r="63" spans="1:89" x14ac:dyDescent="0.25">
      <c r="A63" s="87">
        <f>+Data!A61</f>
        <v>0</v>
      </c>
      <c r="B63" s="263">
        <f>+Data!B61</f>
        <v>0</v>
      </c>
      <c r="C63" s="326" t="str">
        <f>IF(Data!E61=0,"",Data!E61)</f>
        <v/>
      </c>
      <c r="D63" s="326" t="str">
        <f>IF(Data!F61=0,"",Data!F61)</f>
        <v/>
      </c>
      <c r="E63" s="326" t="str">
        <f>IF(Data!G61=0,"",Data!G61)</f>
        <v/>
      </c>
      <c r="F63" s="326">
        <f>IF(Data!I61="","",Data!I61)</f>
        <v>0</v>
      </c>
      <c r="G63" s="337">
        <f>IF(Data!H61="","",Data!H61)</f>
        <v>0</v>
      </c>
      <c r="H63" s="333">
        <f t="shared" si="45"/>
        <v>0</v>
      </c>
      <c r="I63" s="333">
        <f t="shared" si="46"/>
        <v>0</v>
      </c>
      <c r="J63" s="333">
        <f t="shared" si="47"/>
        <v>0</v>
      </c>
      <c r="K63" s="333" t="e">
        <f t="shared" si="48"/>
        <v>#N/A</v>
      </c>
      <c r="L63" s="333" t="e">
        <f t="shared" si="49"/>
        <v>#N/A</v>
      </c>
      <c r="M63" s="334">
        <f>SUMIF(LD!$DB$108:$GW$108,1,LD!$DB$109:$GW$109)</f>
        <v>93.138788532000007</v>
      </c>
      <c r="N63" s="150">
        <f>+Data!C61</f>
        <v>0</v>
      </c>
      <c r="O63" s="261">
        <f>+Data!D61</f>
        <v>0</v>
      </c>
      <c r="P63" s="264" t="e">
        <f t="shared" si="50"/>
        <v>#N/A</v>
      </c>
      <c r="Q63" s="261">
        <f t="shared" si="51"/>
        <v>0</v>
      </c>
      <c r="S63" s="264" t="e">
        <f t="shared" si="52"/>
        <v>#N/A</v>
      </c>
      <c r="T63" s="265" t="e">
        <f t="shared" si="53"/>
        <v>#N/A</v>
      </c>
      <c r="W63" s="121"/>
      <c r="CE63" s="251"/>
      <c r="CF63" s="251"/>
      <c r="CG63" s="251"/>
      <c r="CH63" s="251"/>
      <c r="CI63" s="251"/>
      <c r="CJ63" s="252"/>
      <c r="CK63" s="253"/>
    </row>
    <row r="64" spans="1:89" x14ac:dyDescent="0.25">
      <c r="A64" s="87">
        <f>+Data!A62</f>
        <v>0</v>
      </c>
      <c r="B64" s="263">
        <f>+Data!B62</f>
        <v>0</v>
      </c>
      <c r="C64" s="326" t="str">
        <f>IF(Data!E62=0,"",Data!E62)</f>
        <v/>
      </c>
      <c r="D64" s="326" t="str">
        <f>IF(Data!F62=0,"",Data!F62)</f>
        <v/>
      </c>
      <c r="E64" s="326" t="str">
        <f>IF(Data!G62=0,"",Data!G62)</f>
        <v/>
      </c>
      <c r="F64" s="326">
        <f>IF(Data!I62="","",Data!I62)</f>
        <v>0</v>
      </c>
      <c r="G64" s="337">
        <f>IF(Data!H62="","",Data!H62)</f>
        <v>0</v>
      </c>
      <c r="H64" s="333">
        <f t="shared" si="45"/>
        <v>0</v>
      </c>
      <c r="I64" s="333">
        <f t="shared" si="46"/>
        <v>0</v>
      </c>
      <c r="J64" s="333">
        <f t="shared" si="47"/>
        <v>0</v>
      </c>
      <c r="K64" s="333" t="e">
        <f t="shared" si="48"/>
        <v>#N/A</v>
      </c>
      <c r="L64" s="333" t="e">
        <f t="shared" si="49"/>
        <v>#N/A</v>
      </c>
      <c r="M64" s="334">
        <f>SUMIF(LD!$DB$108:$GW$108,1,LD!$DB$109:$GW$109)</f>
        <v>93.138788532000007</v>
      </c>
      <c r="N64" s="150">
        <f>+Data!C62</f>
        <v>0</v>
      </c>
      <c r="O64" s="261">
        <f>+Data!D62</f>
        <v>0</v>
      </c>
      <c r="P64" s="264" t="e">
        <f t="shared" si="50"/>
        <v>#N/A</v>
      </c>
      <c r="Q64" s="261">
        <f t="shared" si="51"/>
        <v>0</v>
      </c>
      <c r="S64" s="264" t="e">
        <f t="shared" si="52"/>
        <v>#N/A</v>
      </c>
      <c r="T64" s="265" t="e">
        <f t="shared" si="53"/>
        <v>#N/A</v>
      </c>
      <c r="W64" s="121"/>
      <c r="CE64" s="251"/>
      <c r="CF64" s="251"/>
      <c r="CG64" s="251"/>
      <c r="CH64" s="251"/>
      <c r="CI64" s="251"/>
      <c r="CJ64" s="252"/>
      <c r="CK64" s="253"/>
    </row>
    <row r="65" spans="1:89" x14ac:dyDescent="0.25">
      <c r="A65" s="87">
        <f>+Data!A63</f>
        <v>0</v>
      </c>
      <c r="B65" s="263">
        <f>+Data!B63</f>
        <v>0</v>
      </c>
      <c r="C65" s="326" t="str">
        <f>IF(Data!E63=0,"",Data!E63)</f>
        <v/>
      </c>
      <c r="D65" s="326" t="str">
        <f>IF(Data!F63=0,"",Data!F63)</f>
        <v/>
      </c>
      <c r="E65" s="326" t="str">
        <f>IF(Data!G63=0,"",Data!G63)</f>
        <v/>
      </c>
      <c r="F65" s="326">
        <f>IF(Data!I63="","",Data!I63)</f>
        <v>0</v>
      </c>
      <c r="G65" s="337">
        <f>IF(Data!H63="","",Data!H63)</f>
        <v>0</v>
      </c>
      <c r="H65" s="333">
        <f t="shared" si="45"/>
        <v>0</v>
      </c>
      <c r="I65" s="333">
        <f t="shared" si="46"/>
        <v>0</v>
      </c>
      <c r="J65" s="333">
        <f t="shared" si="47"/>
        <v>0</v>
      </c>
      <c r="K65" s="333" t="e">
        <f t="shared" si="48"/>
        <v>#N/A</v>
      </c>
      <c r="L65" s="333" t="e">
        <f t="shared" si="49"/>
        <v>#N/A</v>
      </c>
      <c r="M65" s="334">
        <f>SUMIF(LD!$DB$108:$GW$108,1,LD!$DB$109:$GW$109)</f>
        <v>93.138788532000007</v>
      </c>
      <c r="N65" s="150">
        <f>+Data!C63</f>
        <v>0</v>
      </c>
      <c r="O65" s="261">
        <f>+Data!D63</f>
        <v>0</v>
      </c>
      <c r="P65" s="264" t="e">
        <f t="shared" si="50"/>
        <v>#N/A</v>
      </c>
      <c r="Q65" s="261">
        <f t="shared" si="51"/>
        <v>0</v>
      </c>
      <c r="S65" s="264" t="e">
        <f t="shared" si="52"/>
        <v>#N/A</v>
      </c>
      <c r="T65" s="265" t="e">
        <f t="shared" si="53"/>
        <v>#N/A</v>
      </c>
      <c r="W65" s="121"/>
      <c r="CE65" s="251"/>
      <c r="CF65" s="251"/>
      <c r="CG65" s="251"/>
      <c r="CH65" s="251"/>
      <c r="CI65" s="251"/>
      <c r="CJ65" s="252"/>
      <c r="CK65" s="253"/>
    </row>
    <row r="66" spans="1:89" x14ac:dyDescent="0.25">
      <c r="A66" s="87">
        <f>+Data!A64</f>
        <v>0</v>
      </c>
      <c r="B66" s="263">
        <f>+Data!B64</f>
        <v>0</v>
      </c>
      <c r="C66" s="326" t="str">
        <f>IF(Data!E64=0,"",Data!E64)</f>
        <v/>
      </c>
      <c r="D66" s="326" t="str">
        <f>IF(Data!F64=0,"",Data!F64)</f>
        <v/>
      </c>
      <c r="E66" s="326" t="str">
        <f>IF(Data!G64=0,"",Data!G64)</f>
        <v/>
      </c>
      <c r="F66" s="326">
        <f>IF(Data!I64="","",Data!I64)</f>
        <v>0</v>
      </c>
      <c r="G66" s="337">
        <f>IF(Data!H64="","",Data!H64)</f>
        <v>0</v>
      </c>
      <c r="H66" s="333">
        <f t="shared" si="45"/>
        <v>0</v>
      </c>
      <c r="I66" s="333">
        <f t="shared" si="46"/>
        <v>0</v>
      </c>
      <c r="J66" s="333">
        <f t="shared" si="47"/>
        <v>0</v>
      </c>
      <c r="K66" s="333" t="e">
        <f t="shared" si="48"/>
        <v>#N/A</v>
      </c>
      <c r="L66" s="333" t="e">
        <f t="shared" si="49"/>
        <v>#N/A</v>
      </c>
      <c r="M66" s="334">
        <f>SUMIF(LD!$DB$108:$GW$108,1,LD!$DB$109:$GW$109)</f>
        <v>93.138788532000007</v>
      </c>
      <c r="N66" s="150">
        <f>+Data!C64</f>
        <v>0</v>
      </c>
      <c r="O66" s="261">
        <f>+Data!D64</f>
        <v>0</v>
      </c>
      <c r="P66" s="264" t="e">
        <f t="shared" si="50"/>
        <v>#N/A</v>
      </c>
      <c r="Q66" s="261">
        <f t="shared" si="51"/>
        <v>0</v>
      </c>
      <c r="S66" s="264" t="e">
        <f t="shared" si="52"/>
        <v>#N/A</v>
      </c>
      <c r="T66" s="265" t="e">
        <f t="shared" si="53"/>
        <v>#N/A</v>
      </c>
      <c r="W66" s="121"/>
      <c r="CE66" s="251"/>
      <c r="CF66" s="251"/>
      <c r="CG66" s="251"/>
      <c r="CH66" s="251"/>
      <c r="CI66" s="251"/>
      <c r="CJ66" s="252"/>
      <c r="CK66" s="253"/>
    </row>
    <row r="67" spans="1:89" x14ac:dyDescent="0.25">
      <c r="A67" s="87">
        <f>+Data!A65</f>
        <v>0</v>
      </c>
      <c r="B67" s="263">
        <f>+Data!B65</f>
        <v>0</v>
      </c>
      <c r="C67" s="326" t="str">
        <f>IF(Data!E65=0,"",Data!E65)</f>
        <v/>
      </c>
      <c r="D67" s="326" t="str">
        <f>IF(Data!F65=0,"",Data!F65)</f>
        <v/>
      </c>
      <c r="E67" s="326" t="str">
        <f>IF(Data!G65=0,"",Data!G65)</f>
        <v/>
      </c>
      <c r="F67" s="326">
        <f>IF(Data!I65="","",Data!I65)</f>
        <v>0</v>
      </c>
      <c r="G67" s="337">
        <f>IF(Data!H65="","",Data!H65)</f>
        <v>0</v>
      </c>
      <c r="H67" s="333">
        <f t="shared" si="45"/>
        <v>0</v>
      </c>
      <c r="I67" s="333">
        <f t="shared" si="46"/>
        <v>0</v>
      </c>
      <c r="J67" s="333">
        <f t="shared" si="47"/>
        <v>0</v>
      </c>
      <c r="K67" s="333" t="e">
        <f t="shared" si="48"/>
        <v>#N/A</v>
      </c>
      <c r="L67" s="333" t="e">
        <f t="shared" si="49"/>
        <v>#N/A</v>
      </c>
      <c r="M67" s="334">
        <f>SUMIF(LD!$DB$108:$GW$108,1,LD!$DB$109:$GW$109)</f>
        <v>93.138788532000007</v>
      </c>
      <c r="N67" s="150">
        <f>+Data!C65</f>
        <v>0</v>
      </c>
      <c r="O67" s="261">
        <f>+Data!D65</f>
        <v>0</v>
      </c>
      <c r="P67" s="264" t="e">
        <f t="shared" si="50"/>
        <v>#N/A</v>
      </c>
      <c r="Q67" s="261">
        <f t="shared" si="51"/>
        <v>0</v>
      </c>
      <c r="S67" s="264" t="e">
        <f t="shared" si="52"/>
        <v>#N/A</v>
      </c>
      <c r="T67" s="265" t="e">
        <f t="shared" si="53"/>
        <v>#N/A</v>
      </c>
      <c r="W67" s="121"/>
      <c r="CE67" s="251"/>
      <c r="CF67" s="251"/>
      <c r="CG67" s="251"/>
      <c r="CH67" s="251"/>
      <c r="CI67" s="251"/>
      <c r="CJ67" s="252"/>
      <c r="CK67" s="253"/>
    </row>
    <row r="68" spans="1:89" x14ac:dyDescent="0.25">
      <c r="A68" s="87">
        <f>+Data!A66</f>
        <v>0</v>
      </c>
      <c r="B68" s="263">
        <f>+Data!B66</f>
        <v>0</v>
      </c>
      <c r="C68" s="326" t="str">
        <f>IF(Data!E66=0,"",Data!E66)</f>
        <v/>
      </c>
      <c r="D68" s="326" t="str">
        <f>IF(Data!F66=0,"",Data!F66)</f>
        <v/>
      </c>
      <c r="E68" s="326" t="str">
        <f>IF(Data!G66=0,"",Data!G66)</f>
        <v/>
      </c>
      <c r="F68" s="326">
        <f>IF(Data!I66="","",Data!I66)</f>
        <v>0</v>
      </c>
      <c r="G68" s="337">
        <f>IF(Data!H66="","",Data!H66)</f>
        <v>0</v>
      </c>
      <c r="H68" s="333">
        <f t="shared" si="45"/>
        <v>0</v>
      </c>
      <c r="I68" s="333">
        <f t="shared" si="46"/>
        <v>0</v>
      </c>
      <c r="J68" s="333">
        <f t="shared" si="47"/>
        <v>0</v>
      </c>
      <c r="K68" s="333" t="e">
        <f t="shared" si="48"/>
        <v>#N/A</v>
      </c>
      <c r="L68" s="333" t="e">
        <f t="shared" si="49"/>
        <v>#N/A</v>
      </c>
      <c r="M68" s="334">
        <f>SUMIF(LD!$DB$108:$GW$108,1,LD!$DB$109:$GW$109)</f>
        <v>93.138788532000007</v>
      </c>
      <c r="N68" s="150">
        <f>+Data!C66</f>
        <v>0</v>
      </c>
      <c r="O68" s="261">
        <f>+Data!D66</f>
        <v>0</v>
      </c>
      <c r="P68" s="264" t="e">
        <f t="shared" si="50"/>
        <v>#N/A</v>
      </c>
      <c r="Q68" s="261">
        <f t="shared" si="51"/>
        <v>0</v>
      </c>
      <c r="S68" s="264" t="e">
        <f t="shared" si="52"/>
        <v>#N/A</v>
      </c>
      <c r="T68" s="265" t="e">
        <f t="shared" si="53"/>
        <v>#N/A</v>
      </c>
      <c r="W68" s="121"/>
      <c r="CE68" s="251"/>
      <c r="CF68" s="251"/>
      <c r="CG68" s="251"/>
      <c r="CH68" s="251"/>
      <c r="CI68" s="251"/>
      <c r="CJ68" s="252"/>
      <c r="CK68" s="253"/>
    </row>
    <row r="69" spans="1:89" x14ac:dyDescent="0.25">
      <c r="A69" s="87">
        <f>+Data!A67</f>
        <v>0</v>
      </c>
      <c r="B69" s="263">
        <f>+Data!B67</f>
        <v>0</v>
      </c>
      <c r="C69" s="326" t="str">
        <f>IF(Data!E67=0,"",Data!E67)</f>
        <v/>
      </c>
      <c r="D69" s="326" t="str">
        <f>IF(Data!F67=0,"",Data!F67)</f>
        <v/>
      </c>
      <c r="E69" s="326" t="str">
        <f>IF(Data!G67=0,"",Data!G67)</f>
        <v/>
      </c>
      <c r="F69" s="326">
        <f>IF(Data!I67="","",Data!I67)</f>
        <v>0</v>
      </c>
      <c r="G69" s="337">
        <f>IF(Data!H67="","",Data!H67)</f>
        <v>0</v>
      </c>
      <c r="H69" s="333">
        <f t="shared" si="45"/>
        <v>0</v>
      </c>
      <c r="I69" s="333">
        <f t="shared" si="46"/>
        <v>0</v>
      </c>
      <c r="J69" s="333">
        <f t="shared" si="47"/>
        <v>0</v>
      </c>
      <c r="K69" s="333" t="e">
        <f t="shared" si="48"/>
        <v>#N/A</v>
      </c>
      <c r="L69" s="333" t="e">
        <f t="shared" si="49"/>
        <v>#N/A</v>
      </c>
      <c r="M69" s="334">
        <f>SUMIF(LD!$DB$108:$GW$108,1,LD!$DB$109:$GW$109)</f>
        <v>93.138788532000007</v>
      </c>
      <c r="N69" s="150">
        <f>+Data!C67</f>
        <v>0</v>
      </c>
      <c r="O69" s="261">
        <f>+Data!D67</f>
        <v>0</v>
      </c>
      <c r="P69" s="264" t="e">
        <f t="shared" si="50"/>
        <v>#N/A</v>
      </c>
      <c r="Q69" s="261">
        <f t="shared" si="51"/>
        <v>0</v>
      </c>
      <c r="S69" s="264" t="e">
        <f t="shared" si="52"/>
        <v>#N/A</v>
      </c>
      <c r="T69" s="265" t="e">
        <f t="shared" si="53"/>
        <v>#N/A</v>
      </c>
      <c r="W69" s="121"/>
      <c r="CE69" s="251"/>
      <c r="CF69" s="251"/>
      <c r="CG69" s="251"/>
      <c r="CH69" s="251"/>
      <c r="CI69" s="251"/>
      <c r="CJ69" s="252"/>
      <c r="CK69" s="253"/>
    </row>
    <row r="70" spans="1:89" x14ac:dyDescent="0.25">
      <c r="A70" s="87">
        <f>+Data!A68</f>
        <v>0</v>
      </c>
      <c r="B70" s="263">
        <f>+Data!B68</f>
        <v>0</v>
      </c>
      <c r="C70" s="326" t="str">
        <f>IF(Data!E68=0,"",Data!E68)</f>
        <v/>
      </c>
      <c r="D70" s="326" t="str">
        <f>IF(Data!F68=0,"",Data!F68)</f>
        <v/>
      </c>
      <c r="E70" s="326" t="str">
        <f>IF(Data!G68=0,"",Data!G68)</f>
        <v/>
      </c>
      <c r="F70" s="326">
        <f>IF(Data!I68="","",Data!I68)</f>
        <v>0</v>
      </c>
      <c r="G70" s="337">
        <f>IF(Data!H68="","",Data!H68)</f>
        <v>0</v>
      </c>
      <c r="H70" s="333">
        <f t="shared" si="45"/>
        <v>0</v>
      </c>
      <c r="I70" s="333">
        <f t="shared" si="46"/>
        <v>0</v>
      </c>
      <c r="J70" s="333">
        <f t="shared" si="47"/>
        <v>0</v>
      </c>
      <c r="K70" s="333" t="e">
        <f t="shared" si="48"/>
        <v>#N/A</v>
      </c>
      <c r="L70" s="333" t="e">
        <f t="shared" si="49"/>
        <v>#N/A</v>
      </c>
      <c r="M70" s="334">
        <f>SUMIF(LD!$DB$108:$GW$108,1,LD!$DB$109:$GW$109)</f>
        <v>93.138788532000007</v>
      </c>
      <c r="N70" s="150">
        <f>+Data!C68</f>
        <v>0</v>
      </c>
      <c r="O70" s="261">
        <f>+Data!D68</f>
        <v>0</v>
      </c>
      <c r="P70" s="264" t="e">
        <f t="shared" si="50"/>
        <v>#N/A</v>
      </c>
      <c r="Q70" s="261">
        <f t="shared" si="51"/>
        <v>0</v>
      </c>
      <c r="S70" s="264" t="e">
        <f t="shared" si="52"/>
        <v>#N/A</v>
      </c>
      <c r="T70" s="265" t="e">
        <f t="shared" si="53"/>
        <v>#N/A</v>
      </c>
      <c r="W70" s="121"/>
      <c r="CE70" s="251"/>
      <c r="CF70" s="251"/>
      <c r="CG70" s="251"/>
      <c r="CH70" s="251"/>
      <c r="CI70" s="251"/>
      <c r="CJ70" s="252"/>
      <c r="CK70" s="253"/>
    </row>
    <row r="71" spans="1:89" x14ac:dyDescent="0.25">
      <c r="A71" s="87">
        <f>+Data!A69</f>
        <v>0</v>
      </c>
      <c r="B71" s="263">
        <f>+Data!B69</f>
        <v>0</v>
      </c>
      <c r="C71" s="326" t="str">
        <f>IF(Data!E69=0,"",Data!E69)</f>
        <v/>
      </c>
      <c r="D71" s="326" t="str">
        <f>IF(Data!F69=0,"",Data!F69)</f>
        <v/>
      </c>
      <c r="E71" s="326" t="str">
        <f>IF(Data!G69=0,"",Data!G69)</f>
        <v/>
      </c>
      <c r="F71" s="326">
        <f>IF(Data!I69="","",Data!I69)</f>
        <v>0</v>
      </c>
      <c r="G71" s="337">
        <f>IF(Data!H69="","",Data!H69)</f>
        <v>0</v>
      </c>
      <c r="H71" s="333">
        <f t="shared" si="45"/>
        <v>0</v>
      </c>
      <c r="I71" s="333">
        <f t="shared" si="46"/>
        <v>0</v>
      </c>
      <c r="J71" s="333">
        <f t="shared" si="47"/>
        <v>0</v>
      </c>
      <c r="K71" s="333" t="e">
        <f t="shared" si="48"/>
        <v>#N/A</v>
      </c>
      <c r="L71" s="333" t="e">
        <f t="shared" si="49"/>
        <v>#N/A</v>
      </c>
      <c r="M71" s="334">
        <f>SUMIF(LD!$DB$108:$GW$108,1,LD!$DB$109:$GW$109)</f>
        <v>93.138788532000007</v>
      </c>
      <c r="N71" s="150">
        <f>+Data!C69</f>
        <v>0</v>
      </c>
      <c r="O71" s="261">
        <f>+Data!D69</f>
        <v>0</v>
      </c>
      <c r="P71" s="264" t="e">
        <f t="shared" si="50"/>
        <v>#N/A</v>
      </c>
      <c r="Q71" s="261">
        <f t="shared" si="51"/>
        <v>0</v>
      </c>
      <c r="S71" s="264" t="e">
        <f t="shared" si="52"/>
        <v>#N/A</v>
      </c>
      <c r="T71" s="265" t="e">
        <f t="shared" si="53"/>
        <v>#N/A</v>
      </c>
      <c r="W71" s="121"/>
      <c r="CE71" s="251"/>
      <c r="CF71" s="251"/>
      <c r="CG71" s="251"/>
      <c r="CH71" s="251"/>
      <c r="CI71" s="251"/>
      <c r="CJ71" s="252"/>
      <c r="CK71" s="253"/>
    </row>
    <row r="72" spans="1:89" x14ac:dyDescent="0.25">
      <c r="A72" s="87">
        <f>+Data!A70</f>
        <v>0</v>
      </c>
      <c r="B72" s="263">
        <f>+Data!B70</f>
        <v>0</v>
      </c>
      <c r="C72" s="326" t="str">
        <f>IF(Data!E70=0,"",Data!E70)</f>
        <v/>
      </c>
      <c r="D72" s="326" t="str">
        <f>IF(Data!F70=0,"",Data!F70)</f>
        <v/>
      </c>
      <c r="E72" s="326" t="str">
        <f>IF(Data!G70=0,"",Data!G70)</f>
        <v/>
      </c>
      <c r="F72" s="326">
        <f>IF(Data!I70="","",Data!I70)</f>
        <v>0</v>
      </c>
      <c r="G72" s="337">
        <f>IF(Data!H70="","",Data!H70)</f>
        <v>0</v>
      </c>
      <c r="H72" s="333">
        <f t="shared" si="45"/>
        <v>0</v>
      </c>
      <c r="I72" s="333">
        <f t="shared" si="46"/>
        <v>0</v>
      </c>
      <c r="J72" s="333">
        <f t="shared" si="47"/>
        <v>0</v>
      </c>
      <c r="K72" s="333" t="e">
        <f t="shared" si="48"/>
        <v>#N/A</v>
      </c>
      <c r="L72" s="333" t="e">
        <f t="shared" si="49"/>
        <v>#N/A</v>
      </c>
      <c r="M72" s="334">
        <f>SUMIF(LD!$DB$108:$GW$108,1,LD!$DB$109:$GW$109)</f>
        <v>93.138788532000007</v>
      </c>
      <c r="N72" s="150">
        <f>+Data!C70</f>
        <v>0</v>
      </c>
      <c r="O72" s="261">
        <f>+Data!D70</f>
        <v>0</v>
      </c>
      <c r="P72" s="264" t="e">
        <f t="shared" si="50"/>
        <v>#N/A</v>
      </c>
      <c r="Q72" s="261">
        <f t="shared" si="51"/>
        <v>0</v>
      </c>
      <c r="S72" s="264" t="e">
        <f t="shared" si="52"/>
        <v>#N/A</v>
      </c>
      <c r="T72" s="265" t="e">
        <f t="shared" si="53"/>
        <v>#N/A</v>
      </c>
      <c r="W72" s="121"/>
      <c r="CE72" s="251"/>
      <c r="CF72" s="251"/>
      <c r="CG72" s="251"/>
      <c r="CH72" s="251"/>
      <c r="CI72" s="251"/>
      <c r="CJ72" s="252"/>
      <c r="CK72" s="253"/>
    </row>
    <row r="73" spans="1:89" x14ac:dyDescent="0.25">
      <c r="A73" s="87">
        <f>+Data!A71</f>
        <v>0</v>
      </c>
      <c r="B73" s="263">
        <f>+Data!B71</f>
        <v>0</v>
      </c>
      <c r="C73" s="326" t="str">
        <f>IF(Data!E71=0,"",Data!E71)</f>
        <v/>
      </c>
      <c r="D73" s="326" t="str">
        <f>IF(Data!F71=0,"",Data!F71)</f>
        <v/>
      </c>
      <c r="E73" s="326" t="str">
        <f>IF(Data!G71=0,"",Data!G71)</f>
        <v/>
      </c>
      <c r="F73" s="326">
        <f>IF(Data!I71="","",Data!I71)</f>
        <v>0</v>
      </c>
      <c r="G73" s="337">
        <f>IF(Data!H71="","",Data!H71)</f>
        <v>0</v>
      </c>
      <c r="H73" s="333">
        <f t="shared" si="45"/>
        <v>0</v>
      </c>
      <c r="I73" s="333">
        <f t="shared" si="46"/>
        <v>0</v>
      </c>
      <c r="J73" s="333">
        <f t="shared" si="47"/>
        <v>0</v>
      </c>
      <c r="K73" s="333" t="e">
        <f t="shared" si="48"/>
        <v>#N/A</v>
      </c>
      <c r="L73" s="333" t="e">
        <f t="shared" si="49"/>
        <v>#N/A</v>
      </c>
      <c r="M73" s="334">
        <f>SUMIF(LD!$DB$108:$GW$108,1,LD!$DB$109:$GW$109)</f>
        <v>93.138788532000007</v>
      </c>
      <c r="N73" s="150">
        <f>+Data!C71</f>
        <v>0</v>
      </c>
      <c r="O73" s="261">
        <f>+Data!D71</f>
        <v>0</v>
      </c>
      <c r="P73" s="264" t="e">
        <f t="shared" si="50"/>
        <v>#N/A</v>
      </c>
      <c r="Q73" s="261">
        <f t="shared" si="51"/>
        <v>0</v>
      </c>
      <c r="S73" s="264" t="e">
        <f t="shared" si="52"/>
        <v>#N/A</v>
      </c>
      <c r="T73" s="265" t="e">
        <f t="shared" si="53"/>
        <v>#N/A</v>
      </c>
      <c r="W73" s="121"/>
      <c r="CE73" s="251"/>
      <c r="CF73" s="251"/>
      <c r="CG73" s="251"/>
      <c r="CH73" s="251"/>
      <c r="CI73" s="251"/>
      <c r="CJ73" s="252"/>
      <c r="CK73" s="253"/>
    </row>
    <row r="74" spans="1:89" x14ac:dyDescent="0.25">
      <c r="A74" s="87">
        <f>+Data!A72</f>
        <v>0</v>
      </c>
      <c r="B74" s="263">
        <f>+Data!B72</f>
        <v>0</v>
      </c>
      <c r="C74" s="326" t="str">
        <f>IF(Data!E72=0,"",Data!E72)</f>
        <v/>
      </c>
      <c r="D74" s="326" t="str">
        <f>IF(Data!F72=0,"",Data!F72)</f>
        <v/>
      </c>
      <c r="E74" s="326" t="str">
        <f>IF(Data!G72=0,"",Data!G72)</f>
        <v/>
      </c>
      <c r="F74" s="326">
        <f>IF(Data!I72="","",Data!I72)</f>
        <v>0</v>
      </c>
      <c r="G74" s="337">
        <f>IF(Data!H72="","",Data!H72)</f>
        <v>0</v>
      </c>
      <c r="H74" s="333">
        <f t="shared" si="45"/>
        <v>0</v>
      </c>
      <c r="I74" s="333">
        <f t="shared" si="46"/>
        <v>0</v>
      </c>
      <c r="J74" s="333">
        <f t="shared" si="47"/>
        <v>0</v>
      </c>
      <c r="K74" s="333" t="e">
        <f t="shared" si="48"/>
        <v>#N/A</v>
      </c>
      <c r="L74" s="333" t="e">
        <f t="shared" si="49"/>
        <v>#N/A</v>
      </c>
      <c r="M74" s="334">
        <f>SUMIF(LD!$DB$108:$GW$108,1,LD!$DB$109:$GW$109)</f>
        <v>93.138788532000007</v>
      </c>
      <c r="N74" s="150">
        <f>+Data!C72</f>
        <v>0</v>
      </c>
      <c r="O74" s="261">
        <f>+Data!D72</f>
        <v>0</v>
      </c>
      <c r="P74" s="264" t="e">
        <f t="shared" si="50"/>
        <v>#N/A</v>
      </c>
      <c r="Q74" s="261">
        <f t="shared" si="51"/>
        <v>0</v>
      </c>
      <c r="S74" s="264" t="e">
        <f t="shared" si="52"/>
        <v>#N/A</v>
      </c>
      <c r="T74" s="265" t="e">
        <f t="shared" si="53"/>
        <v>#N/A</v>
      </c>
      <c r="W74" s="121"/>
      <c r="CE74" s="251"/>
      <c r="CF74" s="251"/>
      <c r="CG74" s="251"/>
      <c r="CH74" s="251"/>
      <c r="CI74" s="251"/>
      <c r="CJ74" s="252"/>
      <c r="CK74" s="253"/>
    </row>
    <row r="75" spans="1:89" x14ac:dyDescent="0.25">
      <c r="A75" s="87">
        <f>+Data!A73</f>
        <v>0</v>
      </c>
      <c r="B75" s="263">
        <f>+Data!B73</f>
        <v>0</v>
      </c>
      <c r="C75" s="326" t="str">
        <f>IF(Data!E73=0,"",Data!E73)</f>
        <v/>
      </c>
      <c r="D75" s="326" t="str">
        <f>IF(Data!F73=0,"",Data!F73)</f>
        <v/>
      </c>
      <c r="E75" s="326" t="str">
        <f>IF(Data!G73=0,"",Data!G73)</f>
        <v/>
      </c>
      <c r="F75" s="326">
        <f>IF(Data!I73="","",Data!I73)</f>
        <v>0</v>
      </c>
      <c r="G75" s="337">
        <f>IF(Data!H73="","",Data!H73)</f>
        <v>0</v>
      </c>
      <c r="H75" s="333">
        <f t="shared" si="45"/>
        <v>0</v>
      </c>
      <c r="I75" s="333">
        <f t="shared" si="46"/>
        <v>0</v>
      </c>
      <c r="J75" s="333">
        <f t="shared" si="47"/>
        <v>0</v>
      </c>
      <c r="K75" s="333" t="e">
        <f t="shared" si="48"/>
        <v>#N/A</v>
      </c>
      <c r="L75" s="333" t="e">
        <f t="shared" si="49"/>
        <v>#N/A</v>
      </c>
      <c r="M75" s="334">
        <f>SUMIF(LD!$DB$108:$GW$108,1,LD!$DB$109:$GW$109)</f>
        <v>93.138788532000007</v>
      </c>
      <c r="N75" s="150">
        <f>+Data!C73</f>
        <v>0</v>
      </c>
      <c r="O75" s="261">
        <f>+Data!D73</f>
        <v>0</v>
      </c>
      <c r="P75" s="264" t="e">
        <f t="shared" si="50"/>
        <v>#N/A</v>
      </c>
      <c r="Q75" s="261">
        <f t="shared" si="51"/>
        <v>0</v>
      </c>
      <c r="S75" s="264" t="e">
        <f t="shared" si="52"/>
        <v>#N/A</v>
      </c>
      <c r="T75" s="265" t="e">
        <f t="shared" si="53"/>
        <v>#N/A</v>
      </c>
      <c r="W75" s="121"/>
      <c r="CE75" s="251"/>
      <c r="CF75" s="251"/>
      <c r="CG75" s="251"/>
      <c r="CH75" s="251"/>
      <c r="CI75" s="251"/>
      <c r="CJ75" s="252"/>
      <c r="CK75" s="253"/>
    </row>
    <row r="76" spans="1:89" x14ac:dyDescent="0.25">
      <c r="A76" s="87">
        <f>+Data!A74</f>
        <v>0</v>
      </c>
      <c r="B76" s="263">
        <f>+Data!B74</f>
        <v>0</v>
      </c>
      <c r="C76" s="326" t="str">
        <f>IF(Data!E74=0,"",Data!E74)</f>
        <v/>
      </c>
      <c r="D76" s="326" t="str">
        <f>IF(Data!F74=0,"",Data!F74)</f>
        <v/>
      </c>
      <c r="E76" s="326" t="str">
        <f>IF(Data!G74=0,"",Data!G74)</f>
        <v/>
      </c>
      <c r="F76" s="326">
        <f>IF(Data!I74="","",Data!I74)</f>
        <v>0</v>
      </c>
      <c r="G76" s="337">
        <f>IF(Data!H74="","",Data!H74)</f>
        <v>0</v>
      </c>
      <c r="H76" s="333">
        <f t="shared" si="45"/>
        <v>0</v>
      </c>
      <c r="I76" s="333">
        <f t="shared" si="46"/>
        <v>0</v>
      </c>
      <c r="J76" s="333">
        <f t="shared" si="47"/>
        <v>0</v>
      </c>
      <c r="K76" s="333" t="e">
        <f t="shared" si="48"/>
        <v>#N/A</v>
      </c>
      <c r="L76" s="333" t="e">
        <f t="shared" si="49"/>
        <v>#N/A</v>
      </c>
      <c r="M76" s="334">
        <f>SUMIF(LD!$DB$108:$GW$108,1,LD!$DB$109:$GW$109)</f>
        <v>93.138788532000007</v>
      </c>
      <c r="N76" s="150">
        <f>+Data!C74</f>
        <v>0</v>
      </c>
      <c r="O76" s="261">
        <f>+Data!D74</f>
        <v>0</v>
      </c>
      <c r="P76" s="264" t="e">
        <f t="shared" si="50"/>
        <v>#N/A</v>
      </c>
      <c r="Q76" s="261">
        <f t="shared" si="51"/>
        <v>0</v>
      </c>
      <c r="S76" s="264" t="e">
        <f t="shared" si="52"/>
        <v>#N/A</v>
      </c>
      <c r="T76" s="265" t="e">
        <f t="shared" si="53"/>
        <v>#N/A</v>
      </c>
      <c r="W76" s="121"/>
      <c r="CE76" s="251"/>
      <c r="CF76" s="251"/>
      <c r="CG76" s="251"/>
      <c r="CH76" s="251"/>
      <c r="CI76" s="251"/>
      <c r="CJ76" s="252"/>
      <c r="CK76" s="253"/>
    </row>
    <row r="77" spans="1:89" x14ac:dyDescent="0.25">
      <c r="A77" s="87">
        <f>+Data!A75</f>
        <v>0</v>
      </c>
      <c r="B77" s="263">
        <f>+Data!B75</f>
        <v>0</v>
      </c>
      <c r="C77" s="326" t="str">
        <f>IF(Data!E75=0,"",Data!E75)</f>
        <v/>
      </c>
      <c r="D77" s="326" t="str">
        <f>IF(Data!F75=0,"",Data!F75)</f>
        <v/>
      </c>
      <c r="E77" s="326" t="str">
        <f>IF(Data!G75=0,"",Data!G75)</f>
        <v/>
      </c>
      <c r="F77" s="326">
        <f>IF(Data!I75="","",Data!I75)</f>
        <v>0</v>
      </c>
      <c r="G77" s="337">
        <f>IF(Data!H75="","",Data!H75)</f>
        <v>0</v>
      </c>
      <c r="H77" s="333">
        <f t="shared" si="45"/>
        <v>0</v>
      </c>
      <c r="I77" s="333">
        <f t="shared" si="46"/>
        <v>0</v>
      </c>
      <c r="J77" s="333">
        <f t="shared" si="47"/>
        <v>0</v>
      </c>
      <c r="K77" s="333" t="e">
        <f t="shared" si="48"/>
        <v>#N/A</v>
      </c>
      <c r="L77" s="333" t="e">
        <f t="shared" si="49"/>
        <v>#N/A</v>
      </c>
      <c r="M77" s="334">
        <f>SUMIF(LD!$DB$108:$GW$108,1,LD!$DB$109:$GW$109)</f>
        <v>93.138788532000007</v>
      </c>
      <c r="N77" s="150">
        <f>+Data!C75</f>
        <v>0</v>
      </c>
      <c r="O77" s="261">
        <f>+Data!D75</f>
        <v>0</v>
      </c>
      <c r="P77" s="264" t="e">
        <f t="shared" si="50"/>
        <v>#N/A</v>
      </c>
      <c r="Q77" s="261">
        <f t="shared" si="51"/>
        <v>0</v>
      </c>
      <c r="S77" s="264" t="e">
        <f t="shared" si="52"/>
        <v>#N/A</v>
      </c>
      <c r="T77" s="265" t="e">
        <f t="shared" si="53"/>
        <v>#N/A</v>
      </c>
      <c r="W77" s="121"/>
      <c r="CE77" s="251"/>
      <c r="CF77" s="251"/>
      <c r="CG77" s="251"/>
      <c r="CH77" s="251"/>
      <c r="CI77" s="251"/>
      <c r="CJ77" s="252"/>
      <c r="CK77" s="253"/>
    </row>
    <row r="78" spans="1:89" x14ac:dyDescent="0.25">
      <c r="A78" s="87">
        <f>+Data!A76</f>
        <v>0</v>
      </c>
      <c r="B78" s="263">
        <f>+Data!B76</f>
        <v>0</v>
      </c>
      <c r="C78" s="326" t="str">
        <f>IF(Data!E76=0,"",Data!E76)</f>
        <v/>
      </c>
      <c r="D78" s="326" t="str">
        <f>IF(Data!F76=0,"",Data!F76)</f>
        <v/>
      </c>
      <c r="E78" s="326" t="str">
        <f>IF(Data!G76=0,"",Data!G76)</f>
        <v/>
      </c>
      <c r="F78" s="326">
        <f>IF(Data!I76="","",Data!I76)</f>
        <v>0</v>
      </c>
      <c r="G78" s="337">
        <f>IF(Data!H76="","",Data!H76)</f>
        <v>0</v>
      </c>
      <c r="H78" s="333">
        <f t="shared" si="45"/>
        <v>0</v>
      </c>
      <c r="I78" s="333">
        <f t="shared" si="46"/>
        <v>0</v>
      </c>
      <c r="J78" s="333">
        <f t="shared" si="47"/>
        <v>0</v>
      </c>
      <c r="K78" s="333" t="e">
        <f t="shared" si="48"/>
        <v>#N/A</v>
      </c>
      <c r="L78" s="333" t="e">
        <f t="shared" si="49"/>
        <v>#N/A</v>
      </c>
      <c r="M78" s="334">
        <f>SUMIF(LD!$DB$108:$GW$108,1,LD!$DB$109:$GW$109)</f>
        <v>93.138788532000007</v>
      </c>
      <c r="N78" s="150">
        <f>+Data!C76</f>
        <v>0</v>
      </c>
      <c r="O78" s="261">
        <f>+Data!D76</f>
        <v>0</v>
      </c>
      <c r="P78" s="264" t="e">
        <f t="shared" si="50"/>
        <v>#N/A</v>
      </c>
      <c r="Q78" s="261">
        <f t="shared" si="51"/>
        <v>0</v>
      </c>
      <c r="S78" s="264" t="e">
        <f t="shared" si="52"/>
        <v>#N/A</v>
      </c>
      <c r="T78" s="265" t="e">
        <f t="shared" si="53"/>
        <v>#N/A</v>
      </c>
      <c r="W78" s="121"/>
      <c r="CE78" s="251"/>
      <c r="CF78" s="251"/>
      <c r="CG78" s="251"/>
      <c r="CH78" s="251"/>
      <c r="CI78" s="251"/>
      <c r="CJ78" s="252"/>
      <c r="CK78" s="253"/>
    </row>
    <row r="79" spans="1:89" ht="15.75" thickBot="1" x14ac:dyDescent="0.3">
      <c r="A79" s="88">
        <f>+Data!A77</f>
        <v>0</v>
      </c>
      <c r="B79" s="256">
        <f>+Data!B77</f>
        <v>0</v>
      </c>
      <c r="C79" s="327" t="str">
        <f>IF(Data!E77=0,"",Data!E77)</f>
        <v/>
      </c>
      <c r="D79" s="327" t="str">
        <f>IF(Data!F77=0,"",Data!F77)</f>
        <v/>
      </c>
      <c r="E79" s="327" t="str">
        <f>IF(Data!G77=0,"",Data!G77)</f>
        <v/>
      </c>
      <c r="F79" s="327">
        <f>IF(Data!I77="","",Data!I77)</f>
        <v>0</v>
      </c>
      <c r="G79" s="338">
        <f>IF(Data!H77="","",Data!H77)</f>
        <v>0</v>
      </c>
      <c r="H79" s="269">
        <f t="shared" si="45"/>
        <v>0</v>
      </c>
      <c r="I79" s="269">
        <f t="shared" si="46"/>
        <v>0</v>
      </c>
      <c r="J79" s="269">
        <f t="shared" si="47"/>
        <v>0</v>
      </c>
      <c r="K79" s="269" t="e">
        <f t="shared" si="48"/>
        <v>#N/A</v>
      </c>
      <c r="L79" s="269" t="e">
        <f t="shared" si="49"/>
        <v>#N/A</v>
      </c>
      <c r="M79" s="270">
        <f>SUMIF(LD!$DB$108:$GW$108,1,LD!$DB$109:$GW$109)</f>
        <v>93.138788532000007</v>
      </c>
      <c r="N79" s="257">
        <f>+Data!C77</f>
        <v>0</v>
      </c>
      <c r="O79" s="258">
        <f>+Data!D77</f>
        <v>0</v>
      </c>
      <c r="P79" s="236" t="e">
        <f t="shared" si="50"/>
        <v>#N/A</v>
      </c>
      <c r="Q79" s="258">
        <f t="shared" si="51"/>
        <v>0</v>
      </c>
      <c r="R79" s="266"/>
      <c r="S79" s="236" t="e">
        <f t="shared" si="52"/>
        <v>#N/A</v>
      </c>
      <c r="T79" s="267" t="e">
        <f t="shared" si="53"/>
        <v>#N/A</v>
      </c>
      <c r="W79" s="121"/>
      <c r="CE79" s="251"/>
      <c r="CF79" s="251"/>
      <c r="CG79" s="251"/>
      <c r="CH79" s="251"/>
      <c r="CI79" s="251"/>
      <c r="CJ79" s="252"/>
      <c r="CK79" s="253"/>
    </row>
    <row r="80" spans="1:89" x14ac:dyDescent="0.25">
      <c r="W80" s="121"/>
      <c r="CE80" s="251"/>
      <c r="CF80" s="251"/>
      <c r="CG80" s="251"/>
      <c r="CH80" s="251"/>
      <c r="CI80" s="251"/>
      <c r="CJ80" s="252"/>
      <c r="CK80" s="253"/>
    </row>
    <row r="81" spans="23:89" x14ac:dyDescent="0.25">
      <c r="W81" s="121"/>
      <c r="CE81" s="251"/>
      <c r="CF81" s="251"/>
      <c r="CG81" s="251"/>
      <c r="CH81" s="251"/>
      <c r="CI81" s="251"/>
      <c r="CJ81" s="252"/>
      <c r="CK81" s="253"/>
    </row>
    <row r="82" spans="23:89" x14ac:dyDescent="0.25">
      <c r="W82" s="121"/>
      <c r="CE82" s="251"/>
      <c r="CF82" s="251"/>
      <c r="CG82" s="251"/>
      <c r="CH82" s="251"/>
      <c r="CI82" s="251"/>
      <c r="CJ82" s="252"/>
      <c r="CK82" s="253"/>
    </row>
    <row r="83" spans="23:89" x14ac:dyDescent="0.25">
      <c r="W83" s="121"/>
      <c r="CE83" s="251"/>
      <c r="CF83" s="251"/>
      <c r="CG83" s="251"/>
      <c r="CH83" s="251"/>
      <c r="CI83" s="251"/>
      <c r="CJ83" s="252"/>
      <c r="CK83" s="253"/>
    </row>
    <row r="84" spans="23:89" x14ac:dyDescent="0.25">
      <c r="W84" s="121"/>
      <c r="CE84" s="251"/>
      <c r="CF84" s="251"/>
      <c r="CG84" s="251"/>
      <c r="CH84" s="251"/>
      <c r="CI84" s="251"/>
      <c r="CJ84" s="252"/>
      <c r="CK84" s="253"/>
    </row>
    <row r="85" spans="23:89" x14ac:dyDescent="0.25">
      <c r="W85" s="121"/>
      <c r="CE85" s="251"/>
      <c r="CF85" s="251"/>
      <c r="CG85" s="251"/>
      <c r="CH85" s="251"/>
      <c r="CI85" s="251"/>
      <c r="CJ85" s="252"/>
      <c r="CK85" s="253"/>
    </row>
    <row r="86" spans="23:89" x14ac:dyDescent="0.25">
      <c r="W86" s="121"/>
      <c r="CE86" s="251"/>
      <c r="CF86" s="251"/>
      <c r="CG86" s="251"/>
      <c r="CH86" s="251"/>
      <c r="CI86" s="251"/>
      <c r="CJ86" s="252"/>
      <c r="CK86" s="253"/>
    </row>
    <row r="87" spans="23:89" x14ac:dyDescent="0.25">
      <c r="W87" s="121"/>
      <c r="CE87" s="251"/>
      <c r="CF87" s="251"/>
      <c r="CG87" s="251"/>
      <c r="CH87" s="251"/>
      <c r="CI87" s="251"/>
      <c r="CJ87" s="252"/>
      <c r="CK87" s="253"/>
    </row>
    <row r="88" spans="23:89" x14ac:dyDescent="0.25">
      <c r="W88" s="121"/>
      <c r="CE88" s="251"/>
      <c r="CF88" s="251"/>
      <c r="CG88" s="251"/>
      <c r="CH88" s="251"/>
      <c r="CI88" s="251"/>
      <c r="CJ88" s="252"/>
      <c r="CK88" s="253"/>
    </row>
    <row r="89" spans="23:89" x14ac:dyDescent="0.25">
      <c r="W89" s="121"/>
      <c r="CE89" s="251"/>
      <c r="CF89" s="251"/>
      <c r="CG89" s="251"/>
      <c r="CH89" s="251"/>
      <c r="CI89" s="251"/>
      <c r="CJ89" s="252"/>
      <c r="CK89" s="253"/>
    </row>
    <row r="90" spans="23:89" x14ac:dyDescent="0.25">
      <c r="W90" s="121"/>
      <c r="CE90" s="251"/>
      <c r="CF90" s="251"/>
      <c r="CG90" s="251"/>
      <c r="CH90" s="251"/>
      <c r="CI90" s="251"/>
      <c r="CJ90" s="252"/>
      <c r="CK90" s="253"/>
    </row>
    <row r="91" spans="23:89" x14ac:dyDescent="0.25">
      <c r="W91" s="121"/>
      <c r="CE91" s="251"/>
      <c r="CF91" s="251"/>
      <c r="CG91" s="251"/>
      <c r="CH91" s="251"/>
      <c r="CI91" s="251"/>
      <c r="CJ91" s="252"/>
      <c r="CK91" s="253"/>
    </row>
    <row r="92" spans="23:89" x14ac:dyDescent="0.25">
      <c r="W92" s="121"/>
      <c r="CE92" s="251"/>
      <c r="CF92" s="251"/>
      <c r="CG92" s="251"/>
      <c r="CH92" s="251"/>
      <c r="CI92" s="251"/>
      <c r="CJ92" s="252"/>
      <c r="CK92" s="253"/>
    </row>
    <row r="93" spans="23:89" x14ac:dyDescent="0.25">
      <c r="W93" s="121"/>
      <c r="CE93" s="251"/>
      <c r="CF93" s="251"/>
      <c r="CG93" s="251"/>
      <c r="CH93" s="251"/>
      <c r="CI93" s="251"/>
      <c r="CJ93" s="252"/>
      <c r="CK93" s="253"/>
    </row>
    <row r="94" spans="23:89" x14ac:dyDescent="0.25">
      <c r="W94" s="121"/>
      <c r="CE94" s="251"/>
      <c r="CF94" s="251"/>
      <c r="CG94" s="251"/>
      <c r="CH94" s="251"/>
      <c r="CI94" s="251"/>
      <c r="CJ94" s="252"/>
      <c r="CK94" s="253"/>
    </row>
    <row r="95" spans="23:89" x14ac:dyDescent="0.25">
      <c r="W95" s="121"/>
      <c r="CE95" s="251"/>
      <c r="CF95" s="251"/>
      <c r="CG95" s="251"/>
      <c r="CH95" s="251"/>
      <c r="CI95" s="251"/>
      <c r="CJ95" s="252"/>
      <c r="CK95" s="253"/>
    </row>
    <row r="96" spans="23:89" x14ac:dyDescent="0.25">
      <c r="W96" s="121"/>
      <c r="CE96" s="251"/>
      <c r="CF96" s="251"/>
      <c r="CG96" s="251"/>
      <c r="CH96" s="251"/>
      <c r="CI96" s="251"/>
      <c r="CJ96" s="252"/>
      <c r="CK96" s="253"/>
    </row>
    <row r="97" spans="23:89" x14ac:dyDescent="0.25">
      <c r="W97" s="121"/>
      <c r="CE97" s="251"/>
      <c r="CF97" s="251"/>
      <c r="CG97" s="251"/>
      <c r="CH97" s="251"/>
      <c r="CI97" s="251"/>
      <c r="CJ97" s="252"/>
      <c r="CK97" s="253"/>
    </row>
    <row r="98" spans="23:89" x14ac:dyDescent="0.25">
      <c r="W98" s="121"/>
      <c r="CE98" s="251"/>
      <c r="CF98" s="251"/>
      <c r="CG98" s="251"/>
      <c r="CH98" s="251"/>
      <c r="CI98" s="251"/>
      <c r="CJ98" s="252"/>
      <c r="CK98" s="253"/>
    </row>
    <row r="99" spans="23:89" x14ac:dyDescent="0.25">
      <c r="W99" s="121"/>
      <c r="CE99" s="251"/>
      <c r="CF99" s="251"/>
      <c r="CG99" s="251"/>
      <c r="CH99" s="251"/>
      <c r="CI99" s="251"/>
      <c r="CJ99" s="252"/>
      <c r="CK99" s="253"/>
    </row>
    <row r="100" spans="23:89" x14ac:dyDescent="0.25">
      <c r="W100" s="121"/>
      <c r="CE100" s="251"/>
      <c r="CF100" s="251"/>
      <c r="CG100" s="251"/>
      <c r="CH100" s="251"/>
      <c r="CI100" s="251"/>
      <c r="CJ100" s="252"/>
      <c r="CK100" s="253"/>
    </row>
    <row r="101" spans="23:89" x14ac:dyDescent="0.25">
      <c r="W101" s="121"/>
      <c r="CE101" s="251"/>
      <c r="CF101" s="251"/>
      <c r="CG101" s="251"/>
      <c r="CH101" s="251"/>
      <c r="CI101" s="251"/>
      <c r="CJ101" s="252"/>
      <c r="CK101" s="253"/>
    </row>
    <row r="102" spans="23:89" x14ac:dyDescent="0.25">
      <c r="W102" s="121"/>
      <c r="CE102" s="251"/>
      <c r="CF102" s="251"/>
      <c r="CG102" s="251"/>
      <c r="CH102" s="251"/>
      <c r="CI102" s="251"/>
      <c r="CJ102" s="252"/>
      <c r="CK102" s="253"/>
    </row>
    <row r="103" spans="23:89" x14ac:dyDescent="0.25">
      <c r="W103" s="121"/>
      <c r="CE103" s="251"/>
      <c r="CF103" s="251"/>
      <c r="CG103" s="251"/>
      <c r="CH103" s="251"/>
      <c r="CI103" s="251"/>
      <c r="CJ103" s="252"/>
      <c r="CK103" s="253"/>
    </row>
    <row r="104" spans="23:89" x14ac:dyDescent="0.25">
      <c r="W104" s="121"/>
      <c r="CE104" s="251"/>
      <c r="CF104" s="251"/>
      <c r="CG104" s="251"/>
      <c r="CH104" s="251"/>
      <c r="CI104" s="251"/>
      <c r="CJ104" s="252"/>
      <c r="CK104" s="253"/>
    </row>
    <row r="105" spans="23:89" x14ac:dyDescent="0.25">
      <c r="W105" s="121"/>
      <c r="CE105" s="251"/>
      <c r="CF105" s="251"/>
      <c r="CG105" s="251"/>
      <c r="CH105" s="251"/>
      <c r="CI105" s="251"/>
      <c r="CJ105" s="252"/>
      <c r="CK105" s="253"/>
    </row>
    <row r="106" spans="23:89" x14ac:dyDescent="0.25">
      <c r="W106" s="121"/>
      <c r="CE106" s="251"/>
      <c r="CF106" s="251"/>
      <c r="CG106" s="251"/>
      <c r="CH106" s="251"/>
      <c r="CI106" s="251"/>
      <c r="CJ106" s="252"/>
      <c r="CK106" s="253"/>
    </row>
    <row r="107" spans="23:89" x14ac:dyDescent="0.25">
      <c r="W107" s="121"/>
      <c r="CE107" s="251"/>
      <c r="CF107" s="251"/>
      <c r="CG107" s="251"/>
      <c r="CH107" s="251"/>
      <c r="CI107" s="251"/>
      <c r="CJ107" s="252"/>
      <c r="CK107" s="253"/>
    </row>
    <row r="108" spans="23:89" x14ac:dyDescent="0.25">
      <c r="W108" s="121"/>
      <c r="CE108" s="251"/>
      <c r="CF108" s="251"/>
      <c r="CG108" s="251"/>
      <c r="CH108" s="251"/>
      <c r="CI108" s="251"/>
      <c r="CJ108" s="252"/>
      <c r="CK108" s="253"/>
    </row>
    <row r="109" spans="23:89" x14ac:dyDescent="0.25">
      <c r="W109" s="121"/>
      <c r="CE109" s="251"/>
      <c r="CF109" s="251"/>
      <c r="CG109" s="251"/>
      <c r="CH109" s="251"/>
      <c r="CI109" s="251"/>
      <c r="CJ109" s="252"/>
      <c r="CK109" s="253"/>
    </row>
    <row r="110" spans="23:89" x14ac:dyDescent="0.25">
      <c r="W110" s="121"/>
      <c r="CE110" s="251"/>
      <c r="CF110" s="251"/>
      <c r="CG110" s="251"/>
      <c r="CH110" s="251"/>
      <c r="CI110" s="251"/>
      <c r="CJ110" s="252"/>
      <c r="CK110" s="253"/>
    </row>
    <row r="111" spans="23:89" x14ac:dyDescent="0.25">
      <c r="W111" s="121"/>
      <c r="CE111" s="251"/>
      <c r="CF111" s="251"/>
      <c r="CG111" s="251"/>
      <c r="CH111" s="251"/>
      <c r="CI111" s="251"/>
      <c r="CJ111" s="252"/>
      <c r="CK111" s="253"/>
    </row>
    <row r="112" spans="23:89" x14ac:dyDescent="0.25">
      <c r="W112" s="121"/>
      <c r="CE112" s="251"/>
      <c r="CF112" s="251"/>
      <c r="CG112" s="251"/>
      <c r="CH112" s="251"/>
      <c r="CI112" s="251"/>
      <c r="CJ112" s="252"/>
      <c r="CK112" s="253"/>
    </row>
    <row r="113" spans="23:89" x14ac:dyDescent="0.25">
      <c r="W113" s="121"/>
      <c r="CE113" s="251"/>
      <c r="CF113" s="251"/>
      <c r="CG113" s="251"/>
      <c r="CH113" s="251"/>
      <c r="CI113" s="251"/>
      <c r="CJ113" s="252"/>
      <c r="CK113" s="253"/>
    </row>
    <row r="114" spans="23:89" x14ac:dyDescent="0.25">
      <c r="W114" s="121"/>
      <c r="CE114" s="251"/>
      <c r="CF114" s="251"/>
      <c r="CG114" s="251"/>
      <c r="CH114" s="251"/>
      <c r="CI114" s="251"/>
      <c r="CJ114" s="252"/>
      <c r="CK114" s="253"/>
    </row>
    <row r="115" spans="23:89" x14ac:dyDescent="0.25">
      <c r="W115" s="121"/>
      <c r="CE115" s="251"/>
      <c r="CF115" s="251"/>
      <c r="CG115" s="251"/>
      <c r="CH115" s="251"/>
      <c r="CI115" s="251"/>
      <c r="CJ115" s="252"/>
      <c r="CK115" s="253"/>
    </row>
    <row r="116" spans="23:89" x14ac:dyDescent="0.25">
      <c r="W116" s="121"/>
      <c r="CE116" s="251"/>
      <c r="CF116" s="251"/>
      <c r="CG116" s="251"/>
      <c r="CH116" s="251"/>
      <c r="CI116" s="251"/>
      <c r="CJ116" s="252"/>
      <c r="CK116" s="253"/>
    </row>
    <row r="117" spans="23:89" x14ac:dyDescent="0.25">
      <c r="W117" s="121"/>
      <c r="CE117" s="251"/>
      <c r="CF117" s="251"/>
      <c r="CG117" s="251"/>
      <c r="CH117" s="251"/>
      <c r="CI117" s="251"/>
      <c r="CJ117" s="252"/>
      <c r="CK117" s="253"/>
    </row>
    <row r="118" spans="23:89" x14ac:dyDescent="0.25">
      <c r="W118" s="121"/>
      <c r="CE118" s="251"/>
      <c r="CF118" s="251"/>
      <c r="CG118" s="251"/>
      <c r="CH118" s="251"/>
      <c r="CI118" s="251"/>
      <c r="CJ118" s="252"/>
      <c r="CK118" s="253"/>
    </row>
    <row r="119" spans="23:89" x14ac:dyDescent="0.25">
      <c r="W119" s="121"/>
      <c r="CE119" s="251"/>
      <c r="CF119" s="251"/>
      <c r="CG119" s="251"/>
      <c r="CH119" s="251"/>
      <c r="CI119" s="251"/>
      <c r="CJ119" s="252"/>
      <c r="CK119" s="253"/>
    </row>
    <row r="120" spans="23:89" x14ac:dyDescent="0.25">
      <c r="W120" s="121"/>
      <c r="CE120" s="251"/>
      <c r="CF120" s="251"/>
      <c r="CG120" s="251"/>
      <c r="CH120" s="251"/>
      <c r="CI120" s="251"/>
      <c r="CJ120" s="252"/>
      <c r="CK120" s="253"/>
    </row>
    <row r="121" spans="23:89" x14ac:dyDescent="0.25">
      <c r="W121" s="121"/>
      <c r="CE121" s="251"/>
      <c r="CF121" s="251"/>
      <c r="CG121" s="251"/>
      <c r="CH121" s="251"/>
      <c r="CI121" s="251"/>
      <c r="CJ121" s="252"/>
      <c r="CK121" s="253"/>
    </row>
    <row r="122" spans="23:89" x14ac:dyDescent="0.25">
      <c r="W122" s="121"/>
      <c r="CE122" s="251"/>
      <c r="CF122" s="251"/>
      <c r="CG122" s="251"/>
      <c r="CH122" s="251"/>
      <c r="CI122" s="251"/>
      <c r="CJ122" s="252"/>
      <c r="CK122" s="253"/>
    </row>
    <row r="123" spans="23:89" x14ac:dyDescent="0.25">
      <c r="W123" s="121"/>
      <c r="CE123" s="251"/>
      <c r="CF123" s="251"/>
      <c r="CG123" s="251"/>
      <c r="CH123" s="251"/>
      <c r="CI123" s="251"/>
      <c r="CJ123" s="252"/>
      <c r="CK123" s="253"/>
    </row>
    <row r="124" spans="23:89" x14ac:dyDescent="0.25">
      <c r="W124" s="121"/>
      <c r="CE124" s="251"/>
      <c r="CF124" s="251"/>
      <c r="CG124" s="251"/>
      <c r="CH124" s="251"/>
      <c r="CI124" s="251"/>
      <c r="CJ124" s="252"/>
      <c r="CK124" s="253"/>
    </row>
    <row r="125" spans="23:89" x14ac:dyDescent="0.25">
      <c r="W125" s="121"/>
      <c r="CE125" s="251"/>
      <c r="CF125" s="251"/>
      <c r="CG125" s="251"/>
      <c r="CH125" s="251"/>
      <c r="CI125" s="251"/>
      <c r="CJ125" s="252"/>
      <c r="CK125" s="253"/>
    </row>
    <row r="126" spans="23:89" x14ac:dyDescent="0.25">
      <c r="W126" s="121"/>
      <c r="CE126" s="251"/>
      <c r="CF126" s="251"/>
      <c r="CG126" s="251"/>
      <c r="CH126" s="251"/>
      <c r="CI126" s="251"/>
      <c r="CJ126" s="252"/>
      <c r="CK126" s="253"/>
    </row>
    <row r="127" spans="23:89" x14ac:dyDescent="0.25">
      <c r="W127" s="121"/>
      <c r="CE127" s="251"/>
      <c r="CF127" s="251"/>
      <c r="CG127" s="251"/>
      <c r="CH127" s="251"/>
      <c r="CI127" s="251"/>
      <c r="CJ127" s="252"/>
      <c r="CK127" s="253"/>
    </row>
  </sheetData>
  <sheetProtection algorithmName="SHA-512" hashValue="0vYXy+MW9s9LZoBT5U9hRbZ3YhCraNoaSdRGbgweGaqAvFMeV5fMuImw7hdnvQOzz2Hd77VMFhEXp9ZRPfdRGg==" saltValue="p6EA14YeLjcggv0gDQCLP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79E0-CDF4-4245-86E8-96980B33C258}">
  <sheetPr codeName="Sheet4">
    <pageSetUpPr fitToPage="1"/>
  </sheetPr>
  <dimension ref="A2:AC47"/>
  <sheetViews>
    <sheetView zoomScaleNormal="100" workbookViewId="0">
      <selection activeCell="U41" sqref="U41"/>
    </sheetView>
  </sheetViews>
  <sheetFormatPr defaultRowHeight="15" x14ac:dyDescent="0.25"/>
  <cols>
    <col min="1" max="1" width="16.5703125" bestFit="1" customWidth="1"/>
    <col min="2" max="2" width="20.140625" bestFit="1" customWidth="1"/>
    <col min="3" max="3" width="12" bestFit="1" customWidth="1"/>
    <col min="4" max="9" width="12.85546875" customWidth="1"/>
    <col min="10" max="10" width="11.42578125" bestFit="1" customWidth="1"/>
    <col min="11" max="14" width="9.85546875" hidden="1" customWidth="1"/>
    <col min="15" max="15" width="9.140625" hidden="1" customWidth="1"/>
    <col min="16" max="16" width="13.5703125" hidden="1" customWidth="1"/>
    <col min="17" max="17" width="10.85546875" hidden="1" customWidth="1"/>
    <col min="18" max="18" width="11.140625" customWidth="1" collapsed="1"/>
    <col min="19" max="19" width="0.85546875" customWidth="1"/>
    <col min="20" max="20" width="7.140625" customWidth="1"/>
    <col min="21" max="21" width="14.42578125" bestFit="1" customWidth="1"/>
    <col min="22" max="22" width="14.42578125" customWidth="1"/>
  </cols>
  <sheetData>
    <row r="2" spans="1:29" x14ac:dyDescent="0.25">
      <c r="A2" s="40" t="s">
        <v>104</v>
      </c>
      <c r="E2" s="56" t="s">
        <v>105</v>
      </c>
    </row>
    <row r="3" spans="1:29" x14ac:dyDescent="0.25">
      <c r="A3" s="40"/>
      <c r="E3" s="40"/>
    </row>
    <row r="4" spans="1:29" ht="15.75" thickBot="1" x14ac:dyDescent="0.3">
      <c r="A4" s="40"/>
      <c r="E4" s="40"/>
    </row>
    <row r="5" spans="1:29" x14ac:dyDescent="0.25">
      <c r="A5" s="34"/>
      <c r="B5" s="35" t="s">
        <v>106</v>
      </c>
      <c r="C5" s="36" t="s">
        <v>107</v>
      </c>
      <c r="E5" s="92" t="s">
        <v>108</v>
      </c>
      <c r="F5" s="93"/>
      <c r="G5" s="92" t="s">
        <v>109</v>
      </c>
      <c r="H5" s="98"/>
      <c r="I5" s="41"/>
      <c r="T5" s="92" t="s">
        <v>59</v>
      </c>
      <c r="U5" s="112"/>
      <c r="V5" s="112"/>
      <c r="W5" s="112"/>
      <c r="X5" s="113"/>
    </row>
    <row r="6" spans="1:29" ht="15.75" thickBot="1" x14ac:dyDescent="0.3">
      <c r="A6" s="37" t="s">
        <v>110</v>
      </c>
      <c r="B6" s="38" t="s">
        <v>111</v>
      </c>
      <c r="C6" s="39" t="s">
        <v>112</v>
      </c>
      <c r="E6" s="94" t="s">
        <v>113</v>
      </c>
      <c r="F6" s="95"/>
      <c r="G6" s="99" t="s">
        <v>114</v>
      </c>
      <c r="H6" s="100"/>
      <c r="I6" s="42" t="s">
        <v>106</v>
      </c>
      <c r="T6" s="128" t="s">
        <v>115</v>
      </c>
      <c r="U6" s="129" t="s">
        <v>116</v>
      </c>
      <c r="V6" s="131" t="s">
        <v>12</v>
      </c>
      <c r="W6" s="131" t="s">
        <v>117</v>
      </c>
      <c r="X6" s="132" t="s">
        <v>118</v>
      </c>
    </row>
    <row r="7" spans="1:29" ht="15.75" thickBot="1" x14ac:dyDescent="0.3">
      <c r="A7" s="28" t="s">
        <v>119</v>
      </c>
      <c r="B7" s="27" t="s">
        <v>120</v>
      </c>
      <c r="C7" s="27" t="s">
        <v>14</v>
      </c>
      <c r="E7" s="96" t="s">
        <v>121</v>
      </c>
      <c r="F7" s="97"/>
      <c r="G7" s="101" t="s">
        <v>122</v>
      </c>
      <c r="H7" s="102"/>
      <c r="I7" s="43" t="s">
        <v>111</v>
      </c>
      <c r="T7" s="133" t="s">
        <v>123</v>
      </c>
      <c r="U7" s="133" t="s">
        <v>124</v>
      </c>
      <c r="V7" s="134" t="s">
        <v>36</v>
      </c>
      <c r="W7" s="134" t="s">
        <v>39</v>
      </c>
      <c r="X7" s="134" t="s">
        <v>125</v>
      </c>
    </row>
    <row r="8" spans="1:29" ht="15.75" thickBot="1" x14ac:dyDescent="0.3">
      <c r="A8" s="26" t="s">
        <v>126</v>
      </c>
      <c r="B8" s="27" t="s">
        <v>127</v>
      </c>
      <c r="C8" s="27" t="s">
        <v>15</v>
      </c>
      <c r="E8" s="48" t="s">
        <v>128</v>
      </c>
      <c r="F8" s="49"/>
      <c r="G8" s="48" t="s">
        <v>129</v>
      </c>
      <c r="H8" s="49"/>
      <c r="I8" s="46" t="s">
        <v>130</v>
      </c>
      <c r="T8" s="133" t="s">
        <v>131</v>
      </c>
      <c r="U8" s="133" t="s">
        <v>124</v>
      </c>
      <c r="V8" s="134" t="s">
        <v>36</v>
      </c>
      <c r="W8" s="134" t="s">
        <v>39</v>
      </c>
      <c r="X8" s="134" t="s">
        <v>132</v>
      </c>
      <c r="AC8" s="23"/>
    </row>
    <row r="9" spans="1:29" ht="15.75" thickBot="1" x14ac:dyDescent="0.3">
      <c r="A9" s="28" t="s">
        <v>133</v>
      </c>
      <c r="B9" s="27" t="s">
        <v>134</v>
      </c>
      <c r="C9" s="27" t="s">
        <v>16</v>
      </c>
      <c r="E9" s="50" t="s">
        <v>128</v>
      </c>
      <c r="F9" s="51"/>
      <c r="G9" s="50" t="s">
        <v>135</v>
      </c>
      <c r="H9" s="51"/>
      <c r="I9" s="52" t="s">
        <v>136</v>
      </c>
      <c r="T9" s="133" t="s">
        <v>137</v>
      </c>
      <c r="U9" s="135" t="s">
        <v>138</v>
      </c>
      <c r="V9" s="149" t="s">
        <v>36</v>
      </c>
      <c r="W9" s="134" t="s">
        <v>139</v>
      </c>
      <c r="X9" s="134" t="s">
        <v>39</v>
      </c>
    </row>
    <row r="10" spans="1:29" ht="15.75" thickBot="1" x14ac:dyDescent="0.3">
      <c r="A10" s="29"/>
      <c r="B10" s="30" t="s">
        <v>140</v>
      </c>
      <c r="C10" s="30" t="s">
        <v>141</v>
      </c>
      <c r="E10" s="50" t="s">
        <v>128</v>
      </c>
      <c r="F10" s="51"/>
      <c r="G10" s="50" t="s">
        <v>142</v>
      </c>
      <c r="H10" s="51"/>
      <c r="I10" s="52" t="s">
        <v>143</v>
      </c>
      <c r="T10" s="133" t="s">
        <v>144</v>
      </c>
      <c r="U10" s="135" t="s">
        <v>138</v>
      </c>
      <c r="V10" s="149" t="s">
        <v>36</v>
      </c>
      <c r="W10" s="134" t="s">
        <v>145</v>
      </c>
      <c r="X10" s="134" t="s">
        <v>39</v>
      </c>
    </row>
    <row r="11" spans="1:29" ht="15.75" thickBot="1" x14ac:dyDescent="0.3">
      <c r="A11" s="24"/>
      <c r="B11" s="25" t="s">
        <v>146</v>
      </c>
      <c r="C11" s="31" t="s">
        <v>14</v>
      </c>
      <c r="E11" s="53" t="s">
        <v>147</v>
      </c>
      <c r="F11" s="54"/>
      <c r="G11" s="53" t="s">
        <v>129</v>
      </c>
      <c r="H11" s="54"/>
      <c r="I11" s="55" t="s">
        <v>67</v>
      </c>
      <c r="T11" s="133" t="s">
        <v>148</v>
      </c>
      <c r="U11" s="135" t="s">
        <v>138</v>
      </c>
      <c r="V11" s="149" t="s">
        <v>149</v>
      </c>
      <c r="W11" s="134" t="s">
        <v>139</v>
      </c>
      <c r="X11" s="134" t="s">
        <v>39</v>
      </c>
    </row>
    <row r="12" spans="1:29" ht="15.75" thickBot="1" x14ac:dyDescent="0.3">
      <c r="A12" s="28" t="s">
        <v>150</v>
      </c>
      <c r="B12" s="27" t="s">
        <v>151</v>
      </c>
      <c r="C12" s="32" t="s">
        <v>15</v>
      </c>
      <c r="E12" s="53" t="s">
        <v>147</v>
      </c>
      <c r="F12" s="51"/>
      <c r="G12" s="50" t="s">
        <v>135</v>
      </c>
      <c r="H12" s="51"/>
      <c r="I12" s="52" t="s">
        <v>152</v>
      </c>
      <c r="T12" s="133" t="s">
        <v>153</v>
      </c>
      <c r="U12" s="135" t="s">
        <v>138</v>
      </c>
      <c r="V12" s="149" t="s">
        <v>149</v>
      </c>
      <c r="W12" s="134" t="s">
        <v>145</v>
      </c>
      <c r="X12" s="134" t="s">
        <v>39</v>
      </c>
    </row>
    <row r="13" spans="1:29" ht="15.75" thickBot="1" x14ac:dyDescent="0.3">
      <c r="A13" s="28"/>
      <c r="B13" s="27" t="s">
        <v>65</v>
      </c>
      <c r="C13" s="32" t="s">
        <v>16</v>
      </c>
      <c r="E13" s="44" t="s">
        <v>147</v>
      </c>
      <c r="F13" s="45"/>
      <c r="G13" s="44" t="s">
        <v>142</v>
      </c>
      <c r="H13" s="45"/>
      <c r="I13" s="47" t="s">
        <v>154</v>
      </c>
      <c r="T13" s="133" t="s">
        <v>155</v>
      </c>
      <c r="U13" s="135" t="s">
        <v>138</v>
      </c>
      <c r="V13" s="149" t="s">
        <v>14</v>
      </c>
      <c r="W13" s="134" t="s">
        <v>139</v>
      </c>
      <c r="X13" s="134" t="s">
        <v>39</v>
      </c>
    </row>
    <row r="14" spans="1:29" ht="15.75" thickBot="1" x14ac:dyDescent="0.3">
      <c r="A14" s="29"/>
      <c r="B14" s="30" t="s">
        <v>156</v>
      </c>
      <c r="C14" s="33" t="s">
        <v>141</v>
      </c>
      <c r="E14" s="53" t="s">
        <v>157</v>
      </c>
      <c r="F14" s="54"/>
      <c r="G14" s="53" t="s">
        <v>129</v>
      </c>
      <c r="H14" s="54"/>
      <c r="I14" s="55" t="s">
        <v>158</v>
      </c>
      <c r="T14" s="133" t="s">
        <v>159</v>
      </c>
      <c r="U14" s="135" t="s">
        <v>138</v>
      </c>
      <c r="V14" s="149" t="s">
        <v>14</v>
      </c>
      <c r="W14" s="134" t="s">
        <v>145</v>
      </c>
      <c r="X14" s="134" t="s">
        <v>39</v>
      </c>
    </row>
    <row r="15" spans="1:29" ht="15.75" thickBot="1" x14ac:dyDescent="0.3">
      <c r="A15" s="28"/>
      <c r="B15" s="27" t="s">
        <v>160</v>
      </c>
      <c r="C15" s="32" t="s">
        <v>14</v>
      </c>
      <c r="E15" s="50" t="s">
        <v>157</v>
      </c>
      <c r="F15" s="51"/>
      <c r="G15" s="50" t="s">
        <v>135</v>
      </c>
      <c r="H15" s="51"/>
      <c r="I15" s="52" t="s">
        <v>161</v>
      </c>
      <c r="T15" s="133" t="s">
        <v>68</v>
      </c>
      <c r="U15" s="133" t="s">
        <v>24</v>
      </c>
      <c r="V15" s="134" t="s">
        <v>162</v>
      </c>
      <c r="W15" s="134" t="s">
        <v>39</v>
      </c>
      <c r="X15" s="134" t="s">
        <v>39</v>
      </c>
    </row>
    <row r="16" spans="1:29" ht="15.75" thickBot="1" x14ac:dyDescent="0.3">
      <c r="A16" s="28" t="s">
        <v>163</v>
      </c>
      <c r="B16" s="27" t="s">
        <v>164</v>
      </c>
      <c r="C16" s="32" t="s">
        <v>15</v>
      </c>
      <c r="E16" s="44" t="s">
        <v>157</v>
      </c>
      <c r="F16" s="45"/>
      <c r="G16" s="44" t="s">
        <v>142</v>
      </c>
      <c r="H16" s="45"/>
      <c r="I16" s="47" t="s">
        <v>165</v>
      </c>
      <c r="T16" s="133" t="s">
        <v>166</v>
      </c>
      <c r="U16" s="133" t="s">
        <v>24</v>
      </c>
      <c r="V16" s="134" t="s">
        <v>162</v>
      </c>
      <c r="W16" s="134" t="s">
        <v>39</v>
      </c>
      <c r="X16" s="134" t="s">
        <v>39</v>
      </c>
    </row>
    <row r="17" spans="1:24" ht="15.75" thickBot="1" x14ac:dyDescent="0.3">
      <c r="A17" s="28" t="s">
        <v>167</v>
      </c>
      <c r="B17" s="27" t="s">
        <v>168</v>
      </c>
      <c r="C17" s="32" t="s">
        <v>16</v>
      </c>
      <c r="E17" s="53" t="s">
        <v>169</v>
      </c>
      <c r="F17" s="54"/>
      <c r="G17" s="53" t="s">
        <v>129</v>
      </c>
      <c r="H17" s="54"/>
      <c r="I17" s="55" t="s">
        <v>170</v>
      </c>
      <c r="T17" s="133" t="s">
        <v>171</v>
      </c>
      <c r="U17" s="133" t="s">
        <v>24</v>
      </c>
      <c r="V17" s="134" t="s">
        <v>162</v>
      </c>
      <c r="W17" s="134" t="s">
        <v>39</v>
      </c>
      <c r="X17" s="134" t="s">
        <v>39</v>
      </c>
    </row>
    <row r="18" spans="1:24" ht="15.75" thickBot="1" x14ac:dyDescent="0.3">
      <c r="A18" s="29"/>
      <c r="B18" s="30" t="s">
        <v>172</v>
      </c>
      <c r="C18" s="30" t="s">
        <v>141</v>
      </c>
      <c r="E18" s="50" t="s">
        <v>169</v>
      </c>
      <c r="F18" s="51"/>
      <c r="G18" s="50" t="s">
        <v>135</v>
      </c>
      <c r="H18" s="51"/>
      <c r="I18" s="52" t="s">
        <v>173</v>
      </c>
      <c r="T18" s="133" t="s">
        <v>74</v>
      </c>
      <c r="U18" s="133" t="s">
        <v>174</v>
      </c>
      <c r="V18" s="134" t="s">
        <v>149</v>
      </c>
      <c r="W18" s="134" t="s">
        <v>139</v>
      </c>
      <c r="X18" s="134" t="s">
        <v>39</v>
      </c>
    </row>
    <row r="19" spans="1:24" ht="15.75" thickBot="1" x14ac:dyDescent="0.3">
      <c r="A19" s="28" t="s">
        <v>175</v>
      </c>
      <c r="B19" s="27" t="s">
        <v>176</v>
      </c>
      <c r="C19" s="27" t="s">
        <v>14</v>
      </c>
      <c r="E19" s="44" t="s">
        <v>169</v>
      </c>
      <c r="F19" s="45"/>
      <c r="G19" s="44" t="s">
        <v>142</v>
      </c>
      <c r="H19" s="45"/>
      <c r="I19" s="47" t="s">
        <v>177</v>
      </c>
      <c r="T19" s="133" t="s">
        <v>178</v>
      </c>
      <c r="U19" s="133" t="s">
        <v>174</v>
      </c>
      <c r="V19" s="134" t="s">
        <v>149</v>
      </c>
      <c r="W19" s="134" t="s">
        <v>145</v>
      </c>
      <c r="X19" s="134" t="s">
        <v>39</v>
      </c>
    </row>
    <row r="20" spans="1:24" ht="15.75" thickBot="1" x14ac:dyDescent="0.3">
      <c r="A20" s="28" t="s">
        <v>179</v>
      </c>
      <c r="B20" s="27" t="s">
        <v>180</v>
      </c>
      <c r="C20" s="27" t="s">
        <v>15</v>
      </c>
      <c r="T20" s="133" t="s">
        <v>181</v>
      </c>
      <c r="U20" s="133" t="s">
        <v>174</v>
      </c>
      <c r="V20" s="134" t="s">
        <v>14</v>
      </c>
      <c r="W20" s="134" t="s">
        <v>139</v>
      </c>
      <c r="X20" s="134" t="s">
        <v>39</v>
      </c>
    </row>
    <row r="21" spans="1:24" ht="15.75" thickBot="1" x14ac:dyDescent="0.3">
      <c r="A21" s="28" t="s">
        <v>182</v>
      </c>
      <c r="B21" s="27" t="s">
        <v>69</v>
      </c>
      <c r="C21" s="27" t="s">
        <v>16</v>
      </c>
      <c r="E21" s="56" t="s">
        <v>183</v>
      </c>
      <c r="T21" s="133" t="s">
        <v>184</v>
      </c>
      <c r="U21" s="133" t="s">
        <v>174</v>
      </c>
      <c r="V21" s="134" t="s">
        <v>14</v>
      </c>
      <c r="W21" s="134" t="s">
        <v>145</v>
      </c>
      <c r="X21" s="134" t="s">
        <v>39</v>
      </c>
    </row>
    <row r="22" spans="1:24" ht="15.75" thickBot="1" x14ac:dyDescent="0.3">
      <c r="A22" s="29"/>
      <c r="B22" s="30" t="s">
        <v>185</v>
      </c>
      <c r="C22" s="30" t="s">
        <v>141</v>
      </c>
      <c r="T22" s="133" t="s">
        <v>186</v>
      </c>
      <c r="U22" s="133" t="s">
        <v>187</v>
      </c>
      <c r="V22" s="134" t="s">
        <v>149</v>
      </c>
      <c r="W22" s="134" t="s">
        <v>139</v>
      </c>
      <c r="X22" s="134" t="s">
        <v>39</v>
      </c>
    </row>
    <row r="23" spans="1:24" ht="15.75" thickBot="1" x14ac:dyDescent="0.3">
      <c r="E23" s="65" t="s">
        <v>77</v>
      </c>
      <c r="F23" s="66"/>
      <c r="G23" s="79"/>
      <c r="H23" s="57" t="s">
        <v>112</v>
      </c>
      <c r="T23" s="133" t="s">
        <v>188</v>
      </c>
      <c r="U23" s="133" t="s">
        <v>187</v>
      </c>
      <c r="V23" s="134" t="s">
        <v>149</v>
      </c>
      <c r="W23" s="134" t="s">
        <v>145</v>
      </c>
      <c r="X23" s="134" t="s">
        <v>39</v>
      </c>
    </row>
    <row r="24" spans="1:24" ht="15.75" thickBot="1" x14ac:dyDescent="0.3">
      <c r="A24" s="56" t="s">
        <v>189</v>
      </c>
      <c r="E24" s="83" t="s">
        <v>190</v>
      </c>
      <c r="F24" s="72"/>
      <c r="G24" s="73"/>
      <c r="H24" s="74" t="s">
        <v>191</v>
      </c>
      <c r="T24" s="133" t="s">
        <v>192</v>
      </c>
      <c r="U24" s="133" t="s">
        <v>187</v>
      </c>
      <c r="V24" s="134" t="s">
        <v>14</v>
      </c>
      <c r="W24" s="134" t="s">
        <v>139</v>
      </c>
      <c r="X24" s="134" t="s">
        <v>39</v>
      </c>
    </row>
    <row r="25" spans="1:24" ht="15.75" thickBot="1" x14ac:dyDescent="0.3">
      <c r="E25" s="84" t="s">
        <v>193</v>
      </c>
      <c r="F25" s="75"/>
      <c r="G25" s="76"/>
      <c r="H25" s="77" t="s">
        <v>191</v>
      </c>
      <c r="T25" s="133" t="s">
        <v>194</v>
      </c>
      <c r="U25" s="133" t="s">
        <v>187</v>
      </c>
      <c r="V25" s="134" t="s">
        <v>14</v>
      </c>
      <c r="W25" s="134" t="s">
        <v>145</v>
      </c>
      <c r="X25" s="134" t="s">
        <v>39</v>
      </c>
    </row>
    <row r="26" spans="1:24" ht="15.75" thickBot="1" x14ac:dyDescent="0.3">
      <c r="A26" s="64" t="s">
        <v>195</v>
      </c>
      <c r="B26" s="57" t="s">
        <v>111</v>
      </c>
      <c r="E26" s="85" t="s">
        <v>82</v>
      </c>
      <c r="F26" s="80"/>
      <c r="G26" s="81"/>
      <c r="H26" s="77" t="s">
        <v>191</v>
      </c>
      <c r="T26" s="133" t="s">
        <v>196</v>
      </c>
      <c r="U26" s="133" t="s">
        <v>197</v>
      </c>
      <c r="V26" s="134" t="s">
        <v>36</v>
      </c>
      <c r="W26" s="134" t="s">
        <v>39</v>
      </c>
      <c r="X26" s="134" t="s">
        <v>125</v>
      </c>
    </row>
    <row r="27" spans="1:24" ht="15.75" thickBot="1" x14ac:dyDescent="0.3">
      <c r="A27" s="58" t="s">
        <v>198</v>
      </c>
      <c r="B27" s="59" t="s">
        <v>39</v>
      </c>
      <c r="E27" s="85" t="s">
        <v>84</v>
      </c>
      <c r="F27" s="80"/>
      <c r="G27" s="81"/>
      <c r="H27" s="82" t="s">
        <v>191</v>
      </c>
      <c r="T27" s="133" t="s">
        <v>199</v>
      </c>
      <c r="U27" s="133" t="s">
        <v>197</v>
      </c>
      <c r="V27" s="134" t="s">
        <v>36</v>
      </c>
      <c r="W27" s="134" t="s">
        <v>39</v>
      </c>
      <c r="X27" s="134" t="s">
        <v>132</v>
      </c>
    </row>
    <row r="28" spans="1:24" ht="15.75" thickBot="1" x14ac:dyDescent="0.3">
      <c r="A28" s="60" t="s">
        <v>200</v>
      </c>
      <c r="B28" s="61" t="s">
        <v>40</v>
      </c>
      <c r="E28" s="86" t="s">
        <v>85</v>
      </c>
      <c r="F28" s="68"/>
      <c r="G28" s="69"/>
      <c r="H28" s="78" t="s">
        <v>201</v>
      </c>
      <c r="T28" s="133" t="s">
        <v>75</v>
      </c>
      <c r="U28" s="133" t="s">
        <v>197</v>
      </c>
      <c r="V28" s="134" t="s">
        <v>149</v>
      </c>
      <c r="W28" s="134" t="s">
        <v>39</v>
      </c>
      <c r="X28" s="134" t="s">
        <v>125</v>
      </c>
    </row>
    <row r="29" spans="1:24" ht="15.75" thickBot="1" x14ac:dyDescent="0.3">
      <c r="A29" s="60" t="s">
        <v>202</v>
      </c>
      <c r="B29" s="61" t="s">
        <v>41</v>
      </c>
      <c r="E29" s="87" t="s">
        <v>87</v>
      </c>
      <c r="F29" s="1"/>
      <c r="G29" s="67"/>
      <c r="H29" s="82"/>
      <c r="T29" s="133" t="s">
        <v>72</v>
      </c>
      <c r="U29" s="133" t="s">
        <v>197</v>
      </c>
      <c r="V29" s="134" t="s">
        <v>149</v>
      </c>
      <c r="W29" s="134" t="s">
        <v>39</v>
      </c>
      <c r="X29" s="134" t="s">
        <v>132</v>
      </c>
    </row>
    <row r="30" spans="1:24" ht="15.75" thickBot="1" x14ac:dyDescent="0.3">
      <c r="A30" s="60" t="s">
        <v>203</v>
      </c>
      <c r="B30" s="61" t="s">
        <v>42</v>
      </c>
      <c r="E30" s="87" t="s">
        <v>88</v>
      </c>
      <c r="F30" s="1"/>
      <c r="G30" s="67"/>
      <c r="H30" s="70" t="s">
        <v>191</v>
      </c>
      <c r="T30" s="133" t="s">
        <v>204</v>
      </c>
      <c r="U30" s="133" t="s">
        <v>197</v>
      </c>
      <c r="V30" s="134" t="s">
        <v>14</v>
      </c>
      <c r="W30" s="134" t="s">
        <v>39</v>
      </c>
      <c r="X30" s="134" t="s">
        <v>125</v>
      </c>
    </row>
    <row r="31" spans="1:24" ht="15.75" thickBot="1" x14ac:dyDescent="0.3">
      <c r="A31" s="60" t="s">
        <v>205</v>
      </c>
      <c r="B31" s="61" t="s">
        <v>43</v>
      </c>
      <c r="E31" s="88" t="s">
        <v>89</v>
      </c>
      <c r="F31" s="89"/>
      <c r="G31" s="90"/>
      <c r="H31" s="71" t="s">
        <v>201</v>
      </c>
      <c r="T31" s="133" t="s">
        <v>206</v>
      </c>
      <c r="U31" s="133" t="s">
        <v>197</v>
      </c>
      <c r="V31" s="134" t="s">
        <v>14</v>
      </c>
      <c r="W31" s="134" t="s">
        <v>39</v>
      </c>
      <c r="X31" s="134" t="s">
        <v>132</v>
      </c>
    </row>
    <row r="32" spans="1:24" ht="15.75" thickBot="1" x14ac:dyDescent="0.3">
      <c r="A32" s="62" t="s">
        <v>207</v>
      </c>
      <c r="B32" s="63" t="s">
        <v>44</v>
      </c>
      <c r="E32" s="85" t="s">
        <v>91</v>
      </c>
      <c r="F32" s="80"/>
      <c r="G32" s="81"/>
      <c r="H32" s="82"/>
    </row>
    <row r="33" spans="1:25" ht="15.75" thickBot="1" x14ac:dyDescent="0.3">
      <c r="E33" s="86" t="s">
        <v>92</v>
      </c>
      <c r="F33" s="68"/>
      <c r="G33" s="69"/>
      <c r="H33" s="71" t="s">
        <v>201</v>
      </c>
    </row>
    <row r="35" spans="1:25" x14ac:dyDescent="0.25">
      <c r="D35" t="s">
        <v>208</v>
      </c>
      <c r="E35" s="40" t="s">
        <v>209</v>
      </c>
    </row>
    <row r="36" spans="1:25" ht="15.75" thickBot="1" x14ac:dyDescent="0.3"/>
    <row r="37" spans="1:25" ht="15.75" thickBot="1" x14ac:dyDescent="0.3">
      <c r="A37" s="272"/>
      <c r="B37" s="273" t="s">
        <v>78</v>
      </c>
      <c r="C37" s="274"/>
      <c r="D37" s="275" t="s">
        <v>112</v>
      </c>
      <c r="E37" s="65" t="s">
        <v>77</v>
      </c>
      <c r="F37" s="66"/>
      <c r="G37" s="79"/>
      <c r="H37" s="57" t="s">
        <v>112</v>
      </c>
    </row>
    <row r="38" spans="1:25" ht="15.75" thickBot="1" x14ac:dyDescent="0.3">
      <c r="A38" s="271" t="s">
        <v>80</v>
      </c>
      <c r="B38" s="72"/>
      <c r="C38" s="73"/>
      <c r="D38" s="74">
        <v>4</v>
      </c>
      <c r="E38" s="83" t="s">
        <v>210</v>
      </c>
      <c r="F38" s="72"/>
      <c r="G38" s="73"/>
      <c r="H38" s="74">
        <v>4</v>
      </c>
    </row>
    <row r="39" spans="1:25" x14ac:dyDescent="0.25">
      <c r="A39" s="271" t="s">
        <v>211</v>
      </c>
      <c r="B39" s="72"/>
      <c r="C39" s="73"/>
      <c r="D39" s="74">
        <v>4</v>
      </c>
      <c r="E39" s="84" t="s">
        <v>212</v>
      </c>
      <c r="F39" s="75"/>
      <c r="G39" s="76"/>
      <c r="H39" s="91">
        <v>3</v>
      </c>
    </row>
    <row r="40" spans="1:25" x14ac:dyDescent="0.25">
      <c r="A40" s="84" t="s">
        <v>213</v>
      </c>
      <c r="B40" s="75"/>
      <c r="C40" s="76"/>
      <c r="D40" s="91">
        <v>3</v>
      </c>
      <c r="E40" s="84" t="s">
        <v>214</v>
      </c>
      <c r="F40" s="75"/>
      <c r="G40" s="76"/>
      <c r="H40" s="77">
        <v>2</v>
      </c>
    </row>
    <row r="41" spans="1:25" x14ac:dyDescent="0.25">
      <c r="A41" s="84" t="s">
        <v>215</v>
      </c>
      <c r="B41" s="75"/>
      <c r="C41" s="76"/>
      <c r="D41" s="77">
        <v>2</v>
      </c>
      <c r="E41" s="86" t="s">
        <v>216</v>
      </c>
      <c r="F41" s="68"/>
      <c r="G41" s="69"/>
      <c r="H41" s="78">
        <v>1</v>
      </c>
    </row>
    <row r="42" spans="1:25" ht="15.75" thickBot="1" x14ac:dyDescent="0.3">
      <c r="A42" s="86" t="s">
        <v>217</v>
      </c>
      <c r="B42" s="68"/>
      <c r="C42" s="69"/>
      <c r="D42" s="78">
        <v>1</v>
      </c>
      <c r="E42" s="88" t="s">
        <v>218</v>
      </c>
      <c r="F42" s="89"/>
      <c r="G42" s="90"/>
      <c r="H42" s="71">
        <v>0</v>
      </c>
    </row>
    <row r="43" spans="1:25" ht="15.75" thickBot="1" x14ac:dyDescent="0.3">
      <c r="A43" s="276" t="s">
        <v>219</v>
      </c>
      <c r="B43" s="89"/>
      <c r="C43" s="90"/>
      <c r="D43" s="71">
        <v>0</v>
      </c>
    </row>
    <row r="44" spans="1:25" ht="15.75" thickBot="1" x14ac:dyDescent="0.3">
      <c r="A44" s="88" t="s">
        <v>220</v>
      </c>
      <c r="B44" s="89"/>
      <c r="C44" s="90"/>
      <c r="D44" s="71">
        <v>0</v>
      </c>
      <c r="Y44" s="1"/>
    </row>
    <row r="45" spans="1:25" ht="15.75" thickBot="1" x14ac:dyDescent="0.3">
      <c r="A45" s="88" t="s">
        <v>221</v>
      </c>
      <c r="B45" s="89"/>
      <c r="C45" s="90"/>
      <c r="D45" s="71">
        <v>0</v>
      </c>
    </row>
    <row r="46" spans="1:25" ht="15.75" thickBot="1" x14ac:dyDescent="0.3">
      <c r="A46" s="88" t="s">
        <v>222</v>
      </c>
      <c r="B46" s="89"/>
      <c r="C46" s="90"/>
      <c r="D46" s="71">
        <v>0</v>
      </c>
    </row>
    <row r="47" spans="1:25" ht="15.75" thickBot="1" x14ac:dyDescent="0.3">
      <c r="A47" s="88" t="s">
        <v>223</v>
      </c>
      <c r="B47" s="89"/>
      <c r="C47" s="90"/>
      <c r="D47" s="71">
        <v>0</v>
      </c>
    </row>
  </sheetData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4416-17C5-4866-8691-59A2A1099E52}">
  <sheetPr codeName="Sheet5"/>
  <dimension ref="A1:BL31"/>
  <sheetViews>
    <sheetView workbookViewId="0">
      <selection activeCell="F25" sqref="F25"/>
    </sheetView>
  </sheetViews>
  <sheetFormatPr defaultRowHeight="15" x14ac:dyDescent="0.25"/>
  <cols>
    <col min="1" max="1" width="9.140625" bestFit="1" customWidth="1"/>
    <col min="2" max="2" width="17.140625" bestFit="1" customWidth="1"/>
    <col min="3" max="3" width="12" bestFit="1" customWidth="1"/>
    <col min="6" max="6" width="17.42578125" bestFit="1" customWidth="1"/>
    <col min="7" max="7" width="22.5703125" bestFit="1" customWidth="1"/>
    <col min="10" max="10" width="14.42578125" bestFit="1" customWidth="1"/>
    <col min="11" max="11" width="7.42578125" customWidth="1"/>
  </cols>
  <sheetData>
    <row r="1" spans="1:64" x14ac:dyDescent="0.25">
      <c r="A1" t="s">
        <v>224</v>
      </c>
    </row>
    <row r="3" spans="1:64" ht="15.75" thickBot="1" x14ac:dyDescent="0.3"/>
    <row r="4" spans="1:64" ht="15.75" thickBot="1" x14ac:dyDescent="0.3">
      <c r="A4" s="140" t="s">
        <v>106</v>
      </c>
      <c r="B4" s="34"/>
      <c r="C4" s="36" t="s">
        <v>107</v>
      </c>
      <c r="E4" s="143" t="s">
        <v>225</v>
      </c>
      <c r="F4" s="144"/>
      <c r="G4" s="145"/>
      <c r="I4" s="143" t="s">
        <v>59</v>
      </c>
      <c r="J4" s="144"/>
      <c r="K4" s="144"/>
      <c r="L4" s="144"/>
      <c r="M4" s="145"/>
      <c r="O4" s="57" t="s">
        <v>111</v>
      </c>
      <c r="P4" s="64" t="s">
        <v>195</v>
      </c>
    </row>
    <row r="5" spans="1:64" ht="15.75" thickBot="1" x14ac:dyDescent="0.3">
      <c r="A5" s="141" t="s">
        <v>111</v>
      </c>
      <c r="B5" s="37" t="s">
        <v>110</v>
      </c>
      <c r="C5" s="39" t="s">
        <v>112</v>
      </c>
      <c r="E5" s="115"/>
      <c r="F5" s="12"/>
      <c r="G5" s="146" t="s">
        <v>226</v>
      </c>
      <c r="I5" s="115"/>
      <c r="J5" s="12"/>
      <c r="K5" s="12"/>
      <c r="L5" s="12"/>
      <c r="M5" s="138"/>
      <c r="O5" s="59" t="s">
        <v>39</v>
      </c>
      <c r="P5" s="58" t="s">
        <v>198</v>
      </c>
    </row>
    <row r="6" spans="1:64" ht="15.75" thickBot="1" x14ac:dyDescent="0.3">
      <c r="A6" s="141">
        <v>1</v>
      </c>
      <c r="B6" s="142">
        <v>2</v>
      </c>
      <c r="C6" s="39">
        <v>3</v>
      </c>
      <c r="E6" s="147" t="s">
        <v>115</v>
      </c>
      <c r="F6" s="148" t="s">
        <v>227</v>
      </c>
      <c r="G6" s="146" t="s">
        <v>228</v>
      </c>
      <c r="I6" s="128" t="s">
        <v>115</v>
      </c>
      <c r="J6" s="129" t="s">
        <v>116</v>
      </c>
      <c r="K6" s="131" t="s">
        <v>12</v>
      </c>
      <c r="L6" s="129" t="s">
        <v>117</v>
      </c>
      <c r="M6" s="130" t="s">
        <v>118</v>
      </c>
      <c r="O6" s="61" t="s">
        <v>40</v>
      </c>
      <c r="P6" s="60" t="s">
        <v>200</v>
      </c>
      <c r="BK6" t="s">
        <v>111</v>
      </c>
      <c r="BL6">
        <v>1</v>
      </c>
    </row>
    <row r="7" spans="1:64" x14ac:dyDescent="0.25">
      <c r="A7" s="27" t="s">
        <v>120</v>
      </c>
      <c r="B7" s="28" t="s">
        <v>229</v>
      </c>
      <c r="C7" s="27" t="s">
        <v>14</v>
      </c>
      <c r="E7" s="123" t="s">
        <v>130</v>
      </c>
      <c r="F7" s="124" t="s">
        <v>129</v>
      </c>
      <c r="G7" s="81" t="s">
        <v>128</v>
      </c>
      <c r="I7" s="125" t="s">
        <v>123</v>
      </c>
      <c r="J7" t="s">
        <v>124</v>
      </c>
      <c r="K7" s="150" t="s">
        <v>36</v>
      </c>
      <c r="L7" t="s">
        <v>39</v>
      </c>
      <c r="M7" s="67" t="s">
        <v>125</v>
      </c>
      <c r="O7" s="61" t="s">
        <v>41</v>
      </c>
      <c r="P7" s="60" t="s">
        <v>202</v>
      </c>
      <c r="BK7" t="s">
        <v>171</v>
      </c>
      <c r="BL7" t="s">
        <v>230</v>
      </c>
    </row>
    <row r="8" spans="1:64" x14ac:dyDescent="0.25">
      <c r="A8" s="27" t="s">
        <v>127</v>
      </c>
      <c r="B8" s="26" t="s">
        <v>229</v>
      </c>
      <c r="C8" s="27" t="s">
        <v>15</v>
      </c>
      <c r="E8" s="125" t="s">
        <v>136</v>
      </c>
      <c r="F8" t="s">
        <v>135</v>
      </c>
      <c r="G8" s="67" t="s">
        <v>128</v>
      </c>
      <c r="I8" s="125" t="s">
        <v>131</v>
      </c>
      <c r="J8" t="s">
        <v>124</v>
      </c>
      <c r="K8" s="150" t="s">
        <v>36</v>
      </c>
      <c r="L8" t="s">
        <v>39</v>
      </c>
      <c r="M8" s="67" t="s">
        <v>132</v>
      </c>
      <c r="O8" s="61" t="s">
        <v>42</v>
      </c>
      <c r="P8" s="60" t="s">
        <v>203</v>
      </c>
      <c r="BK8" t="s">
        <v>166</v>
      </c>
      <c r="BL8" t="s">
        <v>231</v>
      </c>
    </row>
    <row r="9" spans="1:64" x14ac:dyDescent="0.25">
      <c r="A9" s="27" t="s">
        <v>134</v>
      </c>
      <c r="B9" s="28" t="s">
        <v>229</v>
      </c>
      <c r="C9" s="27" t="s">
        <v>16</v>
      </c>
      <c r="E9" s="125" t="s">
        <v>143</v>
      </c>
      <c r="F9" t="s">
        <v>142</v>
      </c>
      <c r="G9" s="67" t="s">
        <v>128</v>
      </c>
      <c r="I9" s="125" t="s">
        <v>137</v>
      </c>
      <c r="J9" s="2" t="s">
        <v>138</v>
      </c>
      <c r="K9" s="151" t="s">
        <v>36</v>
      </c>
      <c r="L9" t="s">
        <v>139</v>
      </c>
      <c r="M9" s="67" t="s">
        <v>39</v>
      </c>
      <c r="O9" s="61" t="s">
        <v>43</v>
      </c>
      <c r="P9" s="60" t="s">
        <v>205</v>
      </c>
      <c r="BK9" t="s">
        <v>68</v>
      </c>
      <c r="BL9" t="s">
        <v>232</v>
      </c>
    </row>
    <row r="10" spans="1:64" ht="15.75" thickBot="1" x14ac:dyDescent="0.3">
      <c r="A10" s="30" t="s">
        <v>140</v>
      </c>
      <c r="B10" s="29" t="s">
        <v>229</v>
      </c>
      <c r="C10" s="30" t="s">
        <v>141</v>
      </c>
      <c r="E10" s="125" t="s">
        <v>67</v>
      </c>
      <c r="F10" t="s">
        <v>129</v>
      </c>
      <c r="G10" s="67" t="s">
        <v>233</v>
      </c>
      <c r="I10" s="125" t="s">
        <v>144</v>
      </c>
      <c r="J10" s="2" t="s">
        <v>138</v>
      </c>
      <c r="K10" s="151" t="s">
        <v>36</v>
      </c>
      <c r="L10" t="s">
        <v>145</v>
      </c>
      <c r="M10" s="67" t="s">
        <v>39</v>
      </c>
      <c r="O10" s="63" t="s">
        <v>44</v>
      </c>
      <c r="P10" s="62" t="s">
        <v>207</v>
      </c>
      <c r="BK10" t="s">
        <v>184</v>
      </c>
      <c r="BL10" t="s">
        <v>234</v>
      </c>
    </row>
    <row r="11" spans="1:64" x14ac:dyDescent="0.25">
      <c r="A11" s="25" t="s">
        <v>146</v>
      </c>
      <c r="B11" s="24" t="s">
        <v>5</v>
      </c>
      <c r="C11" s="31" t="s">
        <v>14</v>
      </c>
      <c r="E11" s="125" t="s">
        <v>152</v>
      </c>
      <c r="F11" t="s">
        <v>135</v>
      </c>
      <c r="G11" s="67" t="s">
        <v>233</v>
      </c>
      <c r="I11" s="125" t="s">
        <v>148</v>
      </c>
      <c r="J11" s="2" t="s">
        <v>138</v>
      </c>
      <c r="K11" s="151" t="s">
        <v>149</v>
      </c>
      <c r="L11" t="s">
        <v>139</v>
      </c>
      <c r="M11" s="67" t="s">
        <v>39</v>
      </c>
      <c r="BK11" t="s">
        <v>181</v>
      </c>
      <c r="BL11" t="s">
        <v>235</v>
      </c>
    </row>
    <row r="12" spans="1:64" x14ac:dyDescent="0.25">
      <c r="A12" s="27" t="s">
        <v>151</v>
      </c>
      <c r="B12" s="28" t="s">
        <v>5</v>
      </c>
      <c r="C12" s="32" t="s">
        <v>15</v>
      </c>
      <c r="E12" s="125" t="s">
        <v>154</v>
      </c>
      <c r="F12" t="s">
        <v>142</v>
      </c>
      <c r="G12" s="67" t="s">
        <v>233</v>
      </c>
      <c r="I12" s="125" t="s">
        <v>153</v>
      </c>
      <c r="J12" s="2" t="s">
        <v>138</v>
      </c>
      <c r="K12" s="151" t="s">
        <v>149</v>
      </c>
      <c r="L12" t="s">
        <v>145</v>
      </c>
      <c r="M12" s="67" t="s">
        <v>39</v>
      </c>
      <c r="BK12" t="s">
        <v>178</v>
      </c>
      <c r="BL12" t="s">
        <v>236</v>
      </c>
    </row>
    <row r="13" spans="1:64" x14ac:dyDescent="0.25">
      <c r="A13" s="27" t="s">
        <v>65</v>
      </c>
      <c r="B13" s="28" t="s">
        <v>5</v>
      </c>
      <c r="C13" s="32" t="s">
        <v>16</v>
      </c>
      <c r="E13" s="125" t="s">
        <v>158</v>
      </c>
      <c r="F13" t="s">
        <v>129</v>
      </c>
      <c r="G13" s="67" t="s">
        <v>237</v>
      </c>
      <c r="I13" s="125" t="s">
        <v>155</v>
      </c>
      <c r="J13" s="2" t="s">
        <v>138</v>
      </c>
      <c r="K13" s="151" t="s">
        <v>14</v>
      </c>
      <c r="L13" t="s">
        <v>139</v>
      </c>
      <c r="M13" s="67" t="s">
        <v>39</v>
      </c>
      <c r="BK13" t="s">
        <v>74</v>
      </c>
      <c r="BL13" t="s">
        <v>238</v>
      </c>
    </row>
    <row r="14" spans="1:64" x14ac:dyDescent="0.25">
      <c r="A14" s="30" t="s">
        <v>156</v>
      </c>
      <c r="B14" s="29" t="s">
        <v>5</v>
      </c>
      <c r="C14" s="33" t="s">
        <v>141</v>
      </c>
      <c r="E14" s="125" t="s">
        <v>161</v>
      </c>
      <c r="F14" t="s">
        <v>135</v>
      </c>
      <c r="G14" s="67" t="s">
        <v>237</v>
      </c>
      <c r="I14" s="125" t="s">
        <v>159</v>
      </c>
      <c r="J14" s="2" t="s">
        <v>138</v>
      </c>
      <c r="K14" s="151" t="s">
        <v>14</v>
      </c>
      <c r="L14" t="s">
        <v>145</v>
      </c>
      <c r="M14" s="67" t="s">
        <v>39</v>
      </c>
      <c r="BK14" t="s">
        <v>194</v>
      </c>
      <c r="BL14" t="s">
        <v>239</v>
      </c>
    </row>
    <row r="15" spans="1:64" x14ac:dyDescent="0.25">
      <c r="A15" s="27" t="s">
        <v>160</v>
      </c>
      <c r="B15" s="28" t="s">
        <v>240</v>
      </c>
      <c r="C15" s="32" t="s">
        <v>14</v>
      </c>
      <c r="E15" s="125" t="s">
        <v>165</v>
      </c>
      <c r="F15" t="s">
        <v>142</v>
      </c>
      <c r="G15" s="67" t="s">
        <v>237</v>
      </c>
      <c r="I15" s="125" t="s">
        <v>68</v>
      </c>
      <c r="J15" t="s">
        <v>24</v>
      </c>
      <c r="K15" s="150" t="s">
        <v>162</v>
      </c>
      <c r="L15" t="s">
        <v>39</v>
      </c>
      <c r="M15" s="67" t="s">
        <v>39</v>
      </c>
      <c r="BK15" t="s">
        <v>192</v>
      </c>
      <c r="BL15" t="s">
        <v>241</v>
      </c>
    </row>
    <row r="16" spans="1:64" x14ac:dyDescent="0.25">
      <c r="A16" s="27" t="s">
        <v>164</v>
      </c>
      <c r="B16" s="28" t="s">
        <v>240</v>
      </c>
      <c r="C16" s="32" t="s">
        <v>15</v>
      </c>
      <c r="E16" s="125" t="s">
        <v>170</v>
      </c>
      <c r="F16" t="s">
        <v>129</v>
      </c>
      <c r="G16" s="67" t="s">
        <v>242</v>
      </c>
      <c r="I16" s="125" t="s">
        <v>166</v>
      </c>
      <c r="J16" t="s">
        <v>24</v>
      </c>
      <c r="K16" s="150" t="s">
        <v>162</v>
      </c>
      <c r="L16" t="s">
        <v>39</v>
      </c>
      <c r="M16" s="67" t="s">
        <v>39</v>
      </c>
      <c r="BK16" t="s">
        <v>188</v>
      </c>
      <c r="BL16" t="s">
        <v>243</v>
      </c>
    </row>
    <row r="17" spans="1:64" x14ac:dyDescent="0.25">
      <c r="A17" s="27" t="s">
        <v>168</v>
      </c>
      <c r="B17" s="28" t="s">
        <v>240</v>
      </c>
      <c r="C17" s="32" t="s">
        <v>16</v>
      </c>
      <c r="E17" s="125" t="s">
        <v>173</v>
      </c>
      <c r="F17" t="s">
        <v>135</v>
      </c>
      <c r="G17" s="67" t="s">
        <v>242</v>
      </c>
      <c r="I17" s="125" t="s">
        <v>171</v>
      </c>
      <c r="J17" t="s">
        <v>24</v>
      </c>
      <c r="K17" s="150" t="s">
        <v>162</v>
      </c>
      <c r="L17" t="s">
        <v>39</v>
      </c>
      <c r="M17" s="67" t="s">
        <v>39</v>
      </c>
      <c r="BK17" t="s">
        <v>186</v>
      </c>
      <c r="BL17" t="s">
        <v>244</v>
      </c>
    </row>
    <row r="18" spans="1:64" x14ac:dyDescent="0.25">
      <c r="A18" s="30" t="s">
        <v>172</v>
      </c>
      <c r="B18" s="29" t="s">
        <v>240</v>
      </c>
      <c r="C18" s="30" t="s">
        <v>141</v>
      </c>
      <c r="E18" s="126" t="s">
        <v>177</v>
      </c>
      <c r="F18" s="127" t="s">
        <v>142</v>
      </c>
      <c r="G18" s="69" t="s">
        <v>242</v>
      </c>
      <c r="I18" s="125" t="s">
        <v>74</v>
      </c>
      <c r="J18" t="s">
        <v>174</v>
      </c>
      <c r="K18" s="150" t="s">
        <v>149</v>
      </c>
      <c r="L18" t="s">
        <v>139</v>
      </c>
      <c r="M18" s="67" t="s">
        <v>39</v>
      </c>
      <c r="BK18" t="s">
        <v>159</v>
      </c>
      <c r="BL18" t="s">
        <v>245</v>
      </c>
    </row>
    <row r="19" spans="1:64" x14ac:dyDescent="0.25">
      <c r="A19" s="27" t="s">
        <v>176</v>
      </c>
      <c r="B19" s="26" t="s">
        <v>246</v>
      </c>
      <c r="C19" s="27" t="s">
        <v>14</v>
      </c>
      <c r="I19" s="125" t="s">
        <v>178</v>
      </c>
      <c r="J19" t="s">
        <v>174</v>
      </c>
      <c r="K19" s="150" t="s">
        <v>149</v>
      </c>
      <c r="L19" t="s">
        <v>145</v>
      </c>
      <c r="M19" s="67" t="s">
        <v>39</v>
      </c>
      <c r="BK19" t="s">
        <v>155</v>
      </c>
      <c r="BL19" t="s">
        <v>247</v>
      </c>
    </row>
    <row r="20" spans="1:64" x14ac:dyDescent="0.25">
      <c r="A20" s="27" t="s">
        <v>180</v>
      </c>
      <c r="B20" s="26" t="s">
        <v>246</v>
      </c>
      <c r="C20" s="27" t="s">
        <v>15</v>
      </c>
      <c r="I20" s="125" t="s">
        <v>181</v>
      </c>
      <c r="J20" t="s">
        <v>174</v>
      </c>
      <c r="K20" s="150" t="s">
        <v>14</v>
      </c>
      <c r="L20" t="s">
        <v>139</v>
      </c>
      <c r="M20" s="67" t="s">
        <v>39</v>
      </c>
      <c r="BK20" t="s">
        <v>153</v>
      </c>
      <c r="BL20" t="s">
        <v>248</v>
      </c>
    </row>
    <row r="21" spans="1:64" x14ac:dyDescent="0.25">
      <c r="A21" s="27" t="s">
        <v>69</v>
      </c>
      <c r="B21" s="26" t="s">
        <v>246</v>
      </c>
      <c r="C21" s="27" t="s">
        <v>16</v>
      </c>
      <c r="I21" s="125" t="s">
        <v>184</v>
      </c>
      <c r="J21" t="s">
        <v>174</v>
      </c>
      <c r="K21" s="150" t="s">
        <v>14</v>
      </c>
      <c r="L21" t="s">
        <v>145</v>
      </c>
      <c r="M21" s="67" t="s">
        <v>39</v>
      </c>
      <c r="BK21" t="s">
        <v>144</v>
      </c>
      <c r="BL21" t="s">
        <v>249</v>
      </c>
    </row>
    <row r="22" spans="1:64" x14ac:dyDescent="0.25">
      <c r="A22" s="30" t="s">
        <v>185</v>
      </c>
      <c r="B22" s="139" t="s">
        <v>246</v>
      </c>
      <c r="C22" s="30" t="s">
        <v>141</v>
      </c>
      <c r="I22" s="125" t="s">
        <v>186</v>
      </c>
      <c r="J22" t="s">
        <v>187</v>
      </c>
      <c r="K22" s="150" t="s">
        <v>149</v>
      </c>
      <c r="L22" t="s">
        <v>139</v>
      </c>
      <c r="M22" s="67" t="s">
        <v>39</v>
      </c>
      <c r="BK22" t="s">
        <v>148</v>
      </c>
      <c r="BL22" t="s">
        <v>250</v>
      </c>
    </row>
    <row r="23" spans="1:64" x14ac:dyDescent="0.25">
      <c r="I23" s="125" t="s">
        <v>188</v>
      </c>
      <c r="J23" t="s">
        <v>187</v>
      </c>
      <c r="K23" s="150" t="s">
        <v>149</v>
      </c>
      <c r="L23" t="s">
        <v>145</v>
      </c>
      <c r="M23" s="67" t="s">
        <v>39</v>
      </c>
      <c r="BK23" t="s">
        <v>137</v>
      </c>
      <c r="BL23" t="s">
        <v>251</v>
      </c>
    </row>
    <row r="24" spans="1:64" x14ac:dyDescent="0.25">
      <c r="F24" s="122"/>
      <c r="I24" s="125" t="s">
        <v>192</v>
      </c>
      <c r="J24" t="s">
        <v>187</v>
      </c>
      <c r="K24" s="150" t="s">
        <v>14</v>
      </c>
      <c r="L24" t="s">
        <v>139</v>
      </c>
      <c r="M24" s="67" t="s">
        <v>39</v>
      </c>
      <c r="BK24" t="s">
        <v>131</v>
      </c>
      <c r="BL24" t="s">
        <v>252</v>
      </c>
    </row>
    <row r="25" spans="1:64" x14ac:dyDescent="0.25">
      <c r="F25" s="122"/>
      <c r="I25" s="125" t="s">
        <v>194</v>
      </c>
      <c r="J25" t="s">
        <v>187</v>
      </c>
      <c r="K25" s="150" t="s">
        <v>14</v>
      </c>
      <c r="L25" t="s">
        <v>145</v>
      </c>
      <c r="M25" s="67" t="s">
        <v>39</v>
      </c>
      <c r="BK25" t="s">
        <v>123</v>
      </c>
      <c r="BL25" t="s">
        <v>253</v>
      </c>
    </row>
    <row r="26" spans="1:64" x14ac:dyDescent="0.25">
      <c r="I26" s="125" t="s">
        <v>196</v>
      </c>
      <c r="J26" t="s">
        <v>197</v>
      </c>
      <c r="K26" s="150" t="s">
        <v>36</v>
      </c>
      <c r="L26" t="s">
        <v>39</v>
      </c>
      <c r="M26" s="67" t="s">
        <v>125</v>
      </c>
      <c r="BK26" t="s">
        <v>206</v>
      </c>
      <c r="BL26" t="s">
        <v>254</v>
      </c>
    </row>
    <row r="27" spans="1:64" x14ac:dyDescent="0.25">
      <c r="I27" s="125" t="s">
        <v>199</v>
      </c>
      <c r="J27" t="s">
        <v>197</v>
      </c>
      <c r="K27" s="150" t="s">
        <v>36</v>
      </c>
      <c r="L27" t="s">
        <v>39</v>
      </c>
      <c r="M27" s="67" t="s">
        <v>132</v>
      </c>
      <c r="BK27" t="s">
        <v>204</v>
      </c>
      <c r="BL27" t="s">
        <v>255</v>
      </c>
    </row>
    <row r="28" spans="1:64" x14ac:dyDescent="0.25">
      <c r="I28" s="125" t="s">
        <v>75</v>
      </c>
      <c r="J28" t="s">
        <v>197</v>
      </c>
      <c r="K28" s="150" t="s">
        <v>149</v>
      </c>
      <c r="L28" t="s">
        <v>39</v>
      </c>
      <c r="M28" s="67" t="s">
        <v>125</v>
      </c>
      <c r="BK28" t="s">
        <v>72</v>
      </c>
      <c r="BL28" t="s">
        <v>256</v>
      </c>
    </row>
    <row r="29" spans="1:64" x14ac:dyDescent="0.25">
      <c r="I29" s="125" t="s">
        <v>72</v>
      </c>
      <c r="J29" t="s">
        <v>197</v>
      </c>
      <c r="K29" s="150" t="s">
        <v>149</v>
      </c>
      <c r="L29" t="s">
        <v>39</v>
      </c>
      <c r="M29" s="67" t="s">
        <v>132</v>
      </c>
      <c r="BK29" t="s">
        <v>199</v>
      </c>
      <c r="BL29" t="s">
        <v>257</v>
      </c>
    </row>
    <row r="30" spans="1:64" x14ac:dyDescent="0.25">
      <c r="I30" s="125" t="s">
        <v>204</v>
      </c>
      <c r="J30" t="s">
        <v>197</v>
      </c>
      <c r="K30" s="150" t="s">
        <v>14</v>
      </c>
      <c r="L30" t="s">
        <v>39</v>
      </c>
      <c r="M30" s="67" t="s">
        <v>125</v>
      </c>
      <c r="BK30" t="s">
        <v>75</v>
      </c>
      <c r="BL30" t="s">
        <v>258</v>
      </c>
    </row>
    <row r="31" spans="1:64" x14ac:dyDescent="0.25">
      <c r="I31" s="126" t="s">
        <v>206</v>
      </c>
      <c r="J31" s="127" t="s">
        <v>197</v>
      </c>
      <c r="K31" s="152" t="s">
        <v>14</v>
      </c>
      <c r="L31" s="127" t="s">
        <v>39</v>
      </c>
      <c r="M31" s="69" t="s">
        <v>132</v>
      </c>
      <c r="BK31" t="s">
        <v>196</v>
      </c>
      <c r="BL31" t="s">
        <v>259</v>
      </c>
    </row>
  </sheetData>
  <sortState xmlns:xlrd2="http://schemas.microsoft.com/office/spreadsheetml/2017/richdata2" ref="I8:I32">
    <sortCondition ref="I8:I3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749B-B37E-4CBA-ABCF-28FC5A0F6102}">
  <sheetPr codeName="Sheet6"/>
  <dimension ref="A1:GX174"/>
  <sheetViews>
    <sheetView workbookViewId="0">
      <pane xSplit="3" ySplit="16" topLeftCell="D18" activePane="bottomRight" state="frozen"/>
      <selection pane="topRight" activeCell="U41" sqref="U41"/>
      <selection pane="bottomLeft" activeCell="U41" sqref="U41"/>
      <selection pane="bottomRight" activeCell="S9" sqref="S9"/>
    </sheetView>
  </sheetViews>
  <sheetFormatPr defaultRowHeight="15" x14ac:dyDescent="0.25"/>
  <cols>
    <col min="1" max="1" width="13.5703125" bestFit="1" customWidth="1"/>
    <col min="5" max="5" width="9.85546875" bestFit="1" customWidth="1"/>
    <col min="106" max="106" width="8.140625" bestFit="1" customWidth="1"/>
    <col min="107" max="134" width="9.85546875" bestFit="1" customWidth="1"/>
    <col min="135" max="135" width="10.85546875" bestFit="1" customWidth="1"/>
    <col min="136" max="178" width="9.85546875" bestFit="1" customWidth="1"/>
    <col min="179" max="205" width="10.85546875" bestFit="1" customWidth="1"/>
  </cols>
  <sheetData>
    <row r="1" spans="1:14" x14ac:dyDescent="0.25">
      <c r="A1" s="12" t="s">
        <v>260</v>
      </c>
      <c r="B1" s="22">
        <v>101</v>
      </c>
      <c r="C1" t="str">
        <f>INDEX(facdata,MATCH($B$1,Facrow,),MATCH("Facility Name",Faccol,))</f>
        <v>RWCD</v>
      </c>
    </row>
    <row r="3" spans="1:14" x14ac:dyDescent="0.25">
      <c r="A3" s="12" t="s">
        <v>261</v>
      </c>
      <c r="B3">
        <f>INDEX(facdata,MATCH($B$1,Facrow,),MATCH($A$3,Faccol,))</f>
        <v>0.97470000000000001</v>
      </c>
      <c r="C3" t="str">
        <f>INDEX(facdata,MATCH($B$1,Facrow,),MATCH("Urban/Rural",Faccol,))</f>
        <v>Urban</v>
      </c>
    </row>
    <row r="5" spans="1:14" x14ac:dyDescent="0.25">
      <c r="A5" t="s">
        <v>262</v>
      </c>
      <c r="B5">
        <v>0.70899999999999996</v>
      </c>
    </row>
    <row r="6" spans="1:14" ht="15.75" thickBot="1" x14ac:dyDescent="0.3"/>
    <row r="7" spans="1:14" ht="30.75" thickBot="1" x14ac:dyDescent="0.3">
      <c r="A7" s="17" t="s">
        <v>263</v>
      </c>
      <c r="B7" s="17" t="s">
        <v>62</v>
      </c>
      <c r="H7" s="106" t="s">
        <v>232</v>
      </c>
      <c r="I7" s="108" t="s">
        <v>264</v>
      </c>
      <c r="J7" s="108" t="s">
        <v>265</v>
      </c>
      <c r="N7" s="2"/>
    </row>
    <row r="8" spans="1:14" ht="15.75" thickBot="1" x14ac:dyDescent="0.3">
      <c r="A8" s="7" t="s">
        <v>47</v>
      </c>
      <c r="B8" s="5">
        <f t="shared" ref="B8:B13" si="0">INDEX(udata,MATCH($A8,urow,),MATCH(C$3,ucol,))</f>
        <v>60.75</v>
      </c>
      <c r="H8" s="107" t="s">
        <v>47</v>
      </c>
      <c r="I8" s="5">
        <v>60.75</v>
      </c>
      <c r="J8" s="5">
        <v>69.25</v>
      </c>
    </row>
    <row r="9" spans="1:14" ht="15.75" thickBot="1" x14ac:dyDescent="0.3">
      <c r="A9" s="7" t="s">
        <v>48</v>
      </c>
      <c r="B9" s="5">
        <f t="shared" si="0"/>
        <v>56.55</v>
      </c>
      <c r="H9" s="107" t="s">
        <v>48</v>
      </c>
      <c r="I9" s="5">
        <v>56.55</v>
      </c>
      <c r="J9" s="5">
        <v>63.6</v>
      </c>
    </row>
    <row r="10" spans="1:14" ht="15.75" thickBot="1" x14ac:dyDescent="0.3">
      <c r="A10" s="7" t="s">
        <v>225</v>
      </c>
      <c r="B10" s="5">
        <f t="shared" si="0"/>
        <v>22.68</v>
      </c>
      <c r="H10" s="107" t="s">
        <v>225</v>
      </c>
      <c r="I10" s="5">
        <v>22.68</v>
      </c>
      <c r="J10" s="5">
        <v>28.57</v>
      </c>
    </row>
    <row r="11" spans="1:14" ht="15.75" thickBot="1" x14ac:dyDescent="0.3">
      <c r="A11" s="7" t="s">
        <v>38</v>
      </c>
      <c r="B11" s="5">
        <f t="shared" si="0"/>
        <v>79.91</v>
      </c>
      <c r="H11" s="107" t="s">
        <v>38</v>
      </c>
      <c r="I11" s="5">
        <v>79.91</v>
      </c>
      <c r="J11" s="5">
        <v>76.34</v>
      </c>
    </row>
    <row r="12" spans="1:14" ht="15.75" thickBot="1" x14ac:dyDescent="0.3">
      <c r="A12" s="7" t="s">
        <v>266</v>
      </c>
      <c r="B12" s="5">
        <f t="shared" si="0"/>
        <v>105.92</v>
      </c>
      <c r="H12" s="107" t="s">
        <v>266</v>
      </c>
      <c r="I12" s="5">
        <v>105.92</v>
      </c>
      <c r="J12" s="5">
        <v>101.2</v>
      </c>
    </row>
    <row r="13" spans="1:14" ht="15.75" thickBot="1" x14ac:dyDescent="0.3">
      <c r="A13" s="7" t="s">
        <v>267</v>
      </c>
      <c r="B13" s="5">
        <f t="shared" si="0"/>
        <v>94.84</v>
      </c>
      <c r="H13" s="107" t="s">
        <v>267</v>
      </c>
      <c r="I13" s="5">
        <v>94.84</v>
      </c>
      <c r="J13" s="5">
        <v>96.59</v>
      </c>
    </row>
    <row r="16" spans="1:14" x14ac:dyDescent="0.25">
      <c r="D16" t="s">
        <v>268</v>
      </c>
    </row>
    <row r="17" spans="1:206" x14ac:dyDescent="0.25">
      <c r="B17" t="s">
        <v>269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v>1</v>
      </c>
      <c r="L17" s="19">
        <v>1</v>
      </c>
      <c r="M17" s="19">
        <v>1</v>
      </c>
      <c r="N17" s="19">
        <v>1</v>
      </c>
      <c r="O17" s="19">
        <v>1</v>
      </c>
      <c r="P17" s="19">
        <v>1</v>
      </c>
      <c r="Q17" s="19">
        <v>1</v>
      </c>
      <c r="R17" s="19">
        <v>1</v>
      </c>
      <c r="S17" s="19">
        <v>1</v>
      </c>
      <c r="T17" s="19">
        <v>1</v>
      </c>
      <c r="U17" s="19">
        <v>1</v>
      </c>
      <c r="V17" s="19">
        <v>1</v>
      </c>
      <c r="W17" s="19">
        <v>1</v>
      </c>
      <c r="X17" s="19">
        <v>0.98</v>
      </c>
      <c r="Y17" s="19">
        <v>0.98</v>
      </c>
      <c r="Z17" s="19">
        <v>0.98</v>
      </c>
      <c r="AA17" s="19">
        <v>0.98</v>
      </c>
      <c r="AB17" s="19">
        <v>0.98</v>
      </c>
      <c r="AC17" s="19">
        <v>0.98</v>
      </c>
      <c r="AD17" s="19">
        <v>0.98</v>
      </c>
      <c r="AE17" s="19">
        <v>0.96</v>
      </c>
      <c r="AF17" s="19">
        <v>0.96</v>
      </c>
      <c r="AG17" s="19">
        <v>0.96</v>
      </c>
      <c r="AH17" s="19">
        <v>0.96</v>
      </c>
      <c r="AI17" s="19">
        <v>0.96</v>
      </c>
      <c r="AJ17" s="19">
        <v>0.96</v>
      </c>
      <c r="AK17" s="19">
        <v>0.96</v>
      </c>
      <c r="AL17" s="19">
        <v>0.94</v>
      </c>
      <c r="AM17" s="19">
        <v>0.94</v>
      </c>
      <c r="AN17" s="19">
        <v>0.94</v>
      </c>
      <c r="AO17" s="19">
        <v>0.94</v>
      </c>
      <c r="AP17" s="19">
        <v>0.94</v>
      </c>
      <c r="AQ17" s="19">
        <v>0.94</v>
      </c>
      <c r="AR17" s="19">
        <v>0.94</v>
      </c>
      <c r="AS17" s="19">
        <v>0.92</v>
      </c>
      <c r="AT17" s="19">
        <v>0.92</v>
      </c>
      <c r="AU17" s="19">
        <v>0.92</v>
      </c>
      <c r="AV17" s="19">
        <v>0.92</v>
      </c>
      <c r="AW17" s="19">
        <v>0.92</v>
      </c>
      <c r="AX17" s="19">
        <v>0.92</v>
      </c>
      <c r="AY17" s="19">
        <v>0.92</v>
      </c>
      <c r="AZ17" s="19">
        <v>0.9</v>
      </c>
      <c r="BA17" s="19">
        <v>0.9</v>
      </c>
      <c r="BB17" s="19">
        <v>0.9</v>
      </c>
      <c r="BC17" s="19">
        <v>0.9</v>
      </c>
      <c r="BD17" s="19">
        <v>0.9</v>
      </c>
      <c r="BE17" s="19">
        <v>0.9</v>
      </c>
      <c r="BF17" s="19">
        <v>0.9</v>
      </c>
      <c r="BG17" s="19">
        <v>0.88</v>
      </c>
      <c r="BH17" s="19">
        <v>0.88</v>
      </c>
      <c r="BI17" s="19">
        <v>0.88</v>
      </c>
      <c r="BJ17" s="19">
        <v>0.88</v>
      </c>
      <c r="BK17" s="19">
        <v>0.88</v>
      </c>
      <c r="BL17" s="19">
        <v>0.88</v>
      </c>
      <c r="BM17" s="19">
        <v>0.88</v>
      </c>
      <c r="BN17" s="19">
        <v>0.86</v>
      </c>
      <c r="BO17" s="19">
        <v>0.86</v>
      </c>
      <c r="BP17" s="19">
        <v>0.86</v>
      </c>
      <c r="BQ17" s="19">
        <v>0.86</v>
      </c>
      <c r="BR17" s="19">
        <v>0.86</v>
      </c>
      <c r="BS17" s="19">
        <v>0.86</v>
      </c>
      <c r="BT17" s="19">
        <v>0.86</v>
      </c>
      <c r="BU17" s="19">
        <v>0.84</v>
      </c>
      <c r="BV17" s="19">
        <v>0.84</v>
      </c>
      <c r="BW17" s="19">
        <v>0.84</v>
      </c>
      <c r="BX17" s="19">
        <v>0.84</v>
      </c>
      <c r="BY17" s="19">
        <v>0.84</v>
      </c>
      <c r="BZ17" s="19">
        <v>0.84</v>
      </c>
      <c r="CA17" s="19">
        <v>0.84</v>
      </c>
      <c r="CB17" s="19">
        <v>0.82</v>
      </c>
      <c r="CC17" s="19">
        <v>0.82</v>
      </c>
      <c r="CD17" s="19">
        <v>0.82</v>
      </c>
      <c r="CE17" s="19">
        <v>0.82</v>
      </c>
      <c r="CF17" s="19">
        <v>0.82</v>
      </c>
      <c r="CG17" s="19">
        <v>0.82</v>
      </c>
      <c r="CH17" s="19">
        <v>0.82</v>
      </c>
      <c r="CI17" s="19">
        <v>0.8</v>
      </c>
      <c r="CJ17" s="19">
        <v>0.8</v>
      </c>
      <c r="CK17" s="19">
        <v>0.8</v>
      </c>
      <c r="CL17" s="19">
        <v>0.8</v>
      </c>
      <c r="CM17" s="19">
        <v>0.8</v>
      </c>
      <c r="CN17" s="19">
        <v>0.8</v>
      </c>
      <c r="CO17" s="19">
        <v>0.8</v>
      </c>
      <c r="CP17" s="19">
        <v>0.78</v>
      </c>
      <c r="CQ17" s="19">
        <v>0.78</v>
      </c>
      <c r="CR17" s="19">
        <v>0.78</v>
      </c>
      <c r="CS17" s="19">
        <v>0.78</v>
      </c>
      <c r="CT17" s="19">
        <v>0.78</v>
      </c>
      <c r="CU17" s="19">
        <v>0.78</v>
      </c>
      <c r="CV17" s="19">
        <v>0.78</v>
      </c>
      <c r="CW17" s="19">
        <v>0.76</v>
      </c>
      <c r="CX17" s="19">
        <v>0.76</v>
      </c>
      <c r="CY17" s="19">
        <v>0.76</v>
      </c>
    </row>
    <row r="18" spans="1:206" x14ac:dyDescent="0.25">
      <c r="A18" t="s">
        <v>47</v>
      </c>
      <c r="B18" s="2" t="s">
        <v>270</v>
      </c>
      <c r="C18" t="s">
        <v>271</v>
      </c>
      <c r="D18">
        <v>1</v>
      </c>
      <c r="E18">
        <v>2</v>
      </c>
      <c r="F18">
        <v>3</v>
      </c>
      <c r="G18">
        <v>4</v>
      </c>
      <c r="H18">
        <v>5</v>
      </c>
      <c r="I18">
        <v>6</v>
      </c>
      <c r="J18">
        <v>7</v>
      </c>
      <c r="K18">
        <v>8</v>
      </c>
      <c r="L18">
        <v>9</v>
      </c>
      <c r="M18">
        <v>10</v>
      </c>
      <c r="N18">
        <v>11</v>
      </c>
      <c r="O18">
        <v>12</v>
      </c>
      <c r="P18">
        <v>13</v>
      </c>
      <c r="Q18">
        <v>14</v>
      </c>
      <c r="R18">
        <v>15</v>
      </c>
      <c r="S18">
        <v>16</v>
      </c>
      <c r="T18">
        <v>17</v>
      </c>
      <c r="U18">
        <v>18</v>
      </c>
      <c r="V18">
        <v>19</v>
      </c>
      <c r="W18">
        <v>20</v>
      </c>
      <c r="X18">
        <v>21</v>
      </c>
      <c r="Y18">
        <v>22</v>
      </c>
      <c r="Z18">
        <v>23</v>
      </c>
      <c r="AA18">
        <v>24</v>
      </c>
      <c r="AB18">
        <v>25</v>
      </c>
      <c r="AC18">
        <v>26</v>
      </c>
      <c r="AD18">
        <v>27</v>
      </c>
      <c r="AE18">
        <v>28</v>
      </c>
      <c r="AF18">
        <v>29</v>
      </c>
      <c r="AG18">
        <v>30</v>
      </c>
      <c r="AH18">
        <v>31</v>
      </c>
      <c r="AI18">
        <v>32</v>
      </c>
      <c r="AJ18">
        <v>33</v>
      </c>
      <c r="AK18">
        <v>34</v>
      </c>
      <c r="AL18">
        <v>35</v>
      </c>
      <c r="AM18">
        <v>36</v>
      </c>
      <c r="AN18">
        <v>37</v>
      </c>
      <c r="AO18">
        <v>38</v>
      </c>
      <c r="AP18">
        <v>39</v>
      </c>
      <c r="AQ18">
        <v>40</v>
      </c>
      <c r="AR18">
        <v>41</v>
      </c>
      <c r="AS18">
        <v>42</v>
      </c>
      <c r="AT18">
        <v>43</v>
      </c>
      <c r="AU18">
        <v>44</v>
      </c>
      <c r="AV18">
        <v>45</v>
      </c>
      <c r="AW18">
        <v>46</v>
      </c>
      <c r="AX18">
        <v>47</v>
      </c>
      <c r="AY18">
        <v>48</v>
      </c>
      <c r="AZ18">
        <v>49</v>
      </c>
      <c r="BA18">
        <v>50</v>
      </c>
      <c r="BB18">
        <v>51</v>
      </c>
      <c r="BC18">
        <v>52</v>
      </c>
      <c r="BD18">
        <v>53</v>
      </c>
      <c r="BE18">
        <v>54</v>
      </c>
      <c r="BF18">
        <v>55</v>
      </c>
      <c r="BG18">
        <v>56</v>
      </c>
      <c r="BH18">
        <v>57</v>
      </c>
      <c r="BI18">
        <v>58</v>
      </c>
      <c r="BJ18">
        <v>59</v>
      </c>
      <c r="BK18">
        <v>60</v>
      </c>
      <c r="BL18">
        <v>61</v>
      </c>
      <c r="BM18">
        <v>62</v>
      </c>
      <c r="BN18">
        <v>63</v>
      </c>
      <c r="BO18">
        <v>64</v>
      </c>
      <c r="BP18">
        <v>65</v>
      </c>
      <c r="BQ18">
        <v>66</v>
      </c>
      <c r="BR18">
        <v>67</v>
      </c>
      <c r="BS18">
        <v>68</v>
      </c>
      <c r="BT18">
        <v>69</v>
      </c>
      <c r="BU18">
        <v>70</v>
      </c>
      <c r="BV18">
        <v>71</v>
      </c>
      <c r="BW18">
        <v>72</v>
      </c>
      <c r="BX18">
        <v>73</v>
      </c>
      <c r="BY18">
        <v>74</v>
      </c>
      <c r="BZ18">
        <v>75</v>
      </c>
      <c r="CA18">
        <v>76</v>
      </c>
      <c r="CB18">
        <v>77</v>
      </c>
      <c r="CC18">
        <v>78</v>
      </c>
      <c r="CD18">
        <v>79</v>
      </c>
      <c r="CE18">
        <v>80</v>
      </c>
      <c r="CF18">
        <v>81</v>
      </c>
      <c r="CG18">
        <v>82</v>
      </c>
      <c r="CH18">
        <v>83</v>
      </c>
      <c r="CI18">
        <v>84</v>
      </c>
      <c r="CJ18">
        <v>85</v>
      </c>
      <c r="CK18">
        <v>86</v>
      </c>
      <c r="CL18">
        <v>87</v>
      </c>
      <c r="CM18">
        <v>88</v>
      </c>
      <c r="CN18">
        <v>89</v>
      </c>
      <c r="CO18">
        <v>90</v>
      </c>
      <c r="CP18">
        <v>91</v>
      </c>
      <c r="CQ18">
        <v>92</v>
      </c>
      <c r="CR18">
        <v>93</v>
      </c>
      <c r="CS18">
        <v>94</v>
      </c>
      <c r="CT18">
        <v>95</v>
      </c>
      <c r="CU18">
        <v>96</v>
      </c>
      <c r="CV18">
        <v>97</v>
      </c>
      <c r="CW18">
        <v>98</v>
      </c>
      <c r="CX18">
        <v>99</v>
      </c>
      <c r="CY18">
        <v>100</v>
      </c>
      <c r="DA18" t="s">
        <v>111</v>
      </c>
      <c r="DB18">
        <v>1</v>
      </c>
      <c r="DC18">
        <v>2</v>
      </c>
      <c r="DD18">
        <v>3</v>
      </c>
      <c r="DE18">
        <v>4</v>
      </c>
      <c r="DF18">
        <v>5</v>
      </c>
      <c r="DG18">
        <v>6</v>
      </c>
      <c r="DH18">
        <v>7</v>
      </c>
      <c r="DI18">
        <v>8</v>
      </c>
      <c r="DJ18">
        <v>9</v>
      </c>
      <c r="DK18">
        <v>10</v>
      </c>
      <c r="DL18">
        <v>11</v>
      </c>
      <c r="DM18">
        <v>12</v>
      </c>
      <c r="DN18">
        <v>13</v>
      </c>
      <c r="DO18">
        <v>14</v>
      </c>
      <c r="DP18">
        <v>15</v>
      </c>
      <c r="DQ18">
        <v>16</v>
      </c>
      <c r="DR18">
        <v>17</v>
      </c>
      <c r="DS18">
        <v>18</v>
      </c>
      <c r="DT18">
        <v>19</v>
      </c>
      <c r="DU18">
        <v>20</v>
      </c>
      <c r="DV18">
        <v>21</v>
      </c>
      <c r="DW18">
        <v>22</v>
      </c>
      <c r="DX18">
        <v>23</v>
      </c>
      <c r="DY18">
        <v>24</v>
      </c>
      <c r="DZ18">
        <v>25</v>
      </c>
      <c r="EA18">
        <v>26</v>
      </c>
      <c r="EB18">
        <v>27</v>
      </c>
      <c r="EC18">
        <v>28</v>
      </c>
      <c r="ED18">
        <v>29</v>
      </c>
      <c r="EE18">
        <v>30</v>
      </c>
      <c r="EF18">
        <v>31</v>
      </c>
      <c r="EG18">
        <v>32</v>
      </c>
      <c r="EH18">
        <v>33</v>
      </c>
      <c r="EI18">
        <v>34</v>
      </c>
      <c r="EJ18">
        <v>35</v>
      </c>
      <c r="EK18">
        <v>36</v>
      </c>
      <c r="EL18">
        <v>37</v>
      </c>
      <c r="EM18">
        <v>38</v>
      </c>
      <c r="EN18">
        <v>39</v>
      </c>
      <c r="EO18">
        <v>40</v>
      </c>
      <c r="EP18">
        <v>41</v>
      </c>
      <c r="EQ18">
        <v>42</v>
      </c>
      <c r="ER18">
        <v>43</v>
      </c>
      <c r="ES18">
        <v>44</v>
      </c>
      <c r="ET18">
        <v>45</v>
      </c>
      <c r="EU18">
        <v>46</v>
      </c>
      <c r="EV18">
        <v>47</v>
      </c>
      <c r="EW18">
        <v>48</v>
      </c>
      <c r="EX18">
        <v>49</v>
      </c>
      <c r="EY18">
        <v>50</v>
      </c>
      <c r="EZ18">
        <v>51</v>
      </c>
      <c r="FA18">
        <v>52</v>
      </c>
      <c r="FB18">
        <v>53</v>
      </c>
      <c r="FC18">
        <v>54</v>
      </c>
      <c r="FD18">
        <v>55</v>
      </c>
      <c r="FE18">
        <v>56</v>
      </c>
      <c r="FF18">
        <v>57</v>
      </c>
      <c r="FG18">
        <v>58</v>
      </c>
      <c r="FH18">
        <v>59</v>
      </c>
      <c r="FI18">
        <v>60</v>
      </c>
      <c r="FJ18">
        <v>61</v>
      </c>
      <c r="FK18">
        <v>62</v>
      </c>
      <c r="FL18">
        <v>63</v>
      </c>
      <c r="FM18">
        <v>64</v>
      </c>
      <c r="FN18">
        <v>65</v>
      </c>
      <c r="FO18">
        <v>66</v>
      </c>
      <c r="FP18">
        <v>67</v>
      </c>
      <c r="FQ18">
        <v>68</v>
      </c>
      <c r="FR18">
        <v>69</v>
      </c>
      <c r="FS18">
        <v>70</v>
      </c>
      <c r="FT18">
        <v>71</v>
      </c>
      <c r="FU18">
        <v>72</v>
      </c>
      <c r="FV18">
        <v>73</v>
      </c>
      <c r="FW18">
        <v>74</v>
      </c>
      <c r="FX18">
        <v>75</v>
      </c>
      <c r="FY18">
        <v>76</v>
      </c>
      <c r="FZ18">
        <v>77</v>
      </c>
      <c r="GA18">
        <v>78</v>
      </c>
      <c r="GB18">
        <v>79</v>
      </c>
      <c r="GC18">
        <v>80</v>
      </c>
      <c r="GD18">
        <v>81</v>
      </c>
      <c r="GE18">
        <v>82</v>
      </c>
      <c r="GF18">
        <v>83</v>
      </c>
      <c r="GG18">
        <v>84</v>
      </c>
      <c r="GH18">
        <v>85</v>
      </c>
      <c r="GI18">
        <v>86</v>
      </c>
      <c r="GJ18">
        <v>87</v>
      </c>
      <c r="GK18">
        <v>88</v>
      </c>
      <c r="GL18">
        <v>89</v>
      </c>
      <c r="GM18">
        <v>90</v>
      </c>
      <c r="GN18">
        <v>91</v>
      </c>
      <c r="GO18">
        <v>92</v>
      </c>
      <c r="GP18">
        <v>93</v>
      </c>
      <c r="GQ18">
        <v>94</v>
      </c>
      <c r="GR18">
        <v>95</v>
      </c>
      <c r="GS18">
        <v>96</v>
      </c>
      <c r="GT18">
        <v>97</v>
      </c>
      <c r="GU18">
        <v>98</v>
      </c>
      <c r="GV18">
        <v>99</v>
      </c>
      <c r="GW18">
        <v>100</v>
      </c>
    </row>
    <row r="19" spans="1:206" x14ac:dyDescent="0.25">
      <c r="B19" t="s">
        <v>120</v>
      </c>
      <c r="C19">
        <v>1.53</v>
      </c>
      <c r="D19" s="18">
        <f>((($B$8*$C19)*D$17)*$B$5)*$B$3+((($B$8*$C19)*D$17)*(1-$B$5))</f>
        <v>91.280235629250001</v>
      </c>
      <c r="E19" s="18">
        <f t="shared" ref="E19:BP22" si="1">((($B$8*$C19)*E$17)*$B$5)*$B$3+((($B$8*$C19)*E$17)*(1-$B$5))</f>
        <v>91.280235629250001</v>
      </c>
      <c r="F19" s="18">
        <f t="shared" si="1"/>
        <v>91.280235629250001</v>
      </c>
      <c r="G19" s="18">
        <f t="shared" si="1"/>
        <v>91.280235629250001</v>
      </c>
      <c r="H19" s="18">
        <f t="shared" si="1"/>
        <v>91.280235629250001</v>
      </c>
      <c r="I19" s="18">
        <f t="shared" si="1"/>
        <v>91.280235629250001</v>
      </c>
      <c r="J19" s="18">
        <f t="shared" si="1"/>
        <v>91.280235629250001</v>
      </c>
      <c r="K19" s="18">
        <f t="shared" si="1"/>
        <v>91.280235629250001</v>
      </c>
      <c r="L19" s="18">
        <f t="shared" si="1"/>
        <v>91.280235629250001</v>
      </c>
      <c r="M19" s="18">
        <f t="shared" si="1"/>
        <v>91.280235629250001</v>
      </c>
      <c r="N19" s="18">
        <f t="shared" si="1"/>
        <v>91.280235629250001</v>
      </c>
      <c r="O19" s="18">
        <f t="shared" si="1"/>
        <v>91.280235629250001</v>
      </c>
      <c r="P19" s="18">
        <f t="shared" si="1"/>
        <v>91.280235629250001</v>
      </c>
      <c r="Q19" s="18">
        <f t="shared" si="1"/>
        <v>91.280235629250001</v>
      </c>
      <c r="R19" s="18">
        <f t="shared" si="1"/>
        <v>91.280235629250001</v>
      </c>
      <c r="S19" s="18">
        <f t="shared" si="1"/>
        <v>91.280235629250001</v>
      </c>
      <c r="T19" s="18">
        <f t="shared" si="1"/>
        <v>91.280235629250001</v>
      </c>
      <c r="U19" s="18">
        <f t="shared" si="1"/>
        <v>91.280235629250001</v>
      </c>
      <c r="V19" s="18">
        <f t="shared" si="1"/>
        <v>91.280235629250001</v>
      </c>
      <c r="W19" s="18">
        <f t="shared" si="1"/>
        <v>91.280235629250001</v>
      </c>
      <c r="X19" s="18">
        <f t="shared" si="1"/>
        <v>89.454630916664996</v>
      </c>
      <c r="Y19" s="18">
        <f t="shared" si="1"/>
        <v>89.454630916664996</v>
      </c>
      <c r="Z19" s="18">
        <f t="shared" si="1"/>
        <v>89.454630916664996</v>
      </c>
      <c r="AA19" s="18">
        <f t="shared" si="1"/>
        <v>89.454630916664996</v>
      </c>
      <c r="AB19" s="18">
        <f t="shared" si="1"/>
        <v>89.454630916664996</v>
      </c>
      <c r="AC19" s="18">
        <f t="shared" si="1"/>
        <v>89.454630916664996</v>
      </c>
      <c r="AD19" s="18">
        <f t="shared" si="1"/>
        <v>89.454630916664996</v>
      </c>
      <c r="AE19" s="18">
        <f t="shared" si="1"/>
        <v>87.629026204080006</v>
      </c>
      <c r="AF19" s="18">
        <f t="shared" si="1"/>
        <v>87.629026204080006</v>
      </c>
      <c r="AG19" s="18">
        <f t="shared" si="1"/>
        <v>87.629026204080006</v>
      </c>
      <c r="AH19" s="18">
        <f t="shared" si="1"/>
        <v>87.629026204080006</v>
      </c>
      <c r="AI19" s="18">
        <f t="shared" si="1"/>
        <v>87.629026204080006</v>
      </c>
      <c r="AJ19" s="18">
        <f t="shared" si="1"/>
        <v>87.629026204080006</v>
      </c>
      <c r="AK19" s="18">
        <f t="shared" si="1"/>
        <v>87.629026204080006</v>
      </c>
      <c r="AL19" s="18">
        <f t="shared" si="1"/>
        <v>85.803421491495001</v>
      </c>
      <c r="AM19" s="18">
        <f t="shared" si="1"/>
        <v>85.803421491495001</v>
      </c>
      <c r="AN19" s="18">
        <f t="shared" si="1"/>
        <v>85.803421491495001</v>
      </c>
      <c r="AO19" s="18">
        <f t="shared" si="1"/>
        <v>85.803421491495001</v>
      </c>
      <c r="AP19" s="18">
        <f t="shared" si="1"/>
        <v>85.803421491495001</v>
      </c>
      <c r="AQ19" s="18">
        <f t="shared" si="1"/>
        <v>85.803421491495001</v>
      </c>
      <c r="AR19" s="18">
        <f t="shared" si="1"/>
        <v>85.803421491495001</v>
      </c>
      <c r="AS19" s="18">
        <f t="shared" si="1"/>
        <v>83.977816778910011</v>
      </c>
      <c r="AT19" s="18">
        <f t="shared" si="1"/>
        <v>83.977816778910011</v>
      </c>
      <c r="AU19" s="18">
        <f t="shared" si="1"/>
        <v>83.977816778910011</v>
      </c>
      <c r="AV19" s="18">
        <f t="shared" si="1"/>
        <v>83.977816778910011</v>
      </c>
      <c r="AW19" s="18">
        <f t="shared" si="1"/>
        <v>83.977816778910011</v>
      </c>
      <c r="AX19" s="18">
        <f t="shared" si="1"/>
        <v>83.977816778910011</v>
      </c>
      <c r="AY19" s="18">
        <f t="shared" si="1"/>
        <v>83.977816778910011</v>
      </c>
      <c r="AZ19" s="18">
        <f t="shared" si="1"/>
        <v>82.152212066325006</v>
      </c>
      <c r="BA19" s="18">
        <f t="shared" si="1"/>
        <v>82.152212066325006</v>
      </c>
      <c r="BB19" s="18">
        <f t="shared" si="1"/>
        <v>82.152212066325006</v>
      </c>
      <c r="BC19" s="18">
        <f t="shared" si="1"/>
        <v>82.152212066325006</v>
      </c>
      <c r="BD19" s="18">
        <f t="shared" si="1"/>
        <v>82.152212066325006</v>
      </c>
      <c r="BE19" s="18">
        <f t="shared" si="1"/>
        <v>82.152212066325006</v>
      </c>
      <c r="BF19" s="18">
        <f t="shared" si="1"/>
        <v>82.152212066325006</v>
      </c>
      <c r="BG19" s="18">
        <f t="shared" si="1"/>
        <v>80.326607353740002</v>
      </c>
      <c r="BH19" s="18">
        <f t="shared" si="1"/>
        <v>80.326607353740002</v>
      </c>
      <c r="BI19" s="18">
        <f t="shared" si="1"/>
        <v>80.326607353740002</v>
      </c>
      <c r="BJ19" s="18">
        <f t="shared" si="1"/>
        <v>80.326607353740002</v>
      </c>
      <c r="BK19" s="18">
        <f t="shared" si="1"/>
        <v>80.326607353740002</v>
      </c>
      <c r="BL19" s="18">
        <f t="shared" si="1"/>
        <v>80.326607353740002</v>
      </c>
      <c r="BM19" s="18">
        <f t="shared" si="1"/>
        <v>80.326607353740002</v>
      </c>
      <c r="BN19" s="18">
        <f t="shared" si="1"/>
        <v>78.501002641154997</v>
      </c>
      <c r="BO19" s="18">
        <f t="shared" si="1"/>
        <v>78.501002641154997</v>
      </c>
      <c r="BP19" s="18">
        <f t="shared" si="1"/>
        <v>78.501002641154997</v>
      </c>
      <c r="BQ19" s="18">
        <f t="shared" ref="BQ19:CY26" si="2">((($B$8*$C19)*BQ$17)*$B$5)*$B$3+((($B$8*$C19)*BQ$17)*(1-$B$5))</f>
        <v>78.501002641154997</v>
      </c>
      <c r="BR19" s="18">
        <f t="shared" si="2"/>
        <v>78.501002641154997</v>
      </c>
      <c r="BS19" s="18">
        <f t="shared" si="2"/>
        <v>78.501002641154997</v>
      </c>
      <c r="BT19" s="18">
        <f t="shared" si="2"/>
        <v>78.501002641154997</v>
      </c>
      <c r="BU19" s="18">
        <f t="shared" si="2"/>
        <v>76.675397928570007</v>
      </c>
      <c r="BV19" s="18">
        <f t="shared" si="2"/>
        <v>76.675397928570007</v>
      </c>
      <c r="BW19" s="18">
        <f t="shared" si="2"/>
        <v>76.675397928570007</v>
      </c>
      <c r="BX19" s="18">
        <f t="shared" si="2"/>
        <v>76.675397928570007</v>
      </c>
      <c r="BY19" s="18">
        <f t="shared" si="2"/>
        <v>76.675397928570007</v>
      </c>
      <c r="BZ19" s="18">
        <f t="shared" si="2"/>
        <v>76.675397928570007</v>
      </c>
      <c r="CA19" s="18">
        <f t="shared" si="2"/>
        <v>76.675397928570007</v>
      </c>
      <c r="CB19" s="18">
        <f t="shared" si="2"/>
        <v>74.849793215984988</v>
      </c>
      <c r="CC19" s="18">
        <f t="shared" si="2"/>
        <v>74.849793215984988</v>
      </c>
      <c r="CD19" s="18">
        <f t="shared" si="2"/>
        <v>74.849793215984988</v>
      </c>
      <c r="CE19" s="18">
        <f t="shared" si="2"/>
        <v>74.849793215984988</v>
      </c>
      <c r="CF19" s="18">
        <f t="shared" si="2"/>
        <v>74.849793215984988</v>
      </c>
      <c r="CG19" s="18">
        <f t="shared" si="2"/>
        <v>74.849793215984988</v>
      </c>
      <c r="CH19" s="18">
        <f t="shared" si="2"/>
        <v>74.849793215984988</v>
      </c>
      <c r="CI19" s="18">
        <f t="shared" si="2"/>
        <v>73.024188503400012</v>
      </c>
      <c r="CJ19" s="18">
        <f t="shared" si="2"/>
        <v>73.024188503400012</v>
      </c>
      <c r="CK19" s="18">
        <f t="shared" si="2"/>
        <v>73.024188503400012</v>
      </c>
      <c r="CL19" s="18">
        <f t="shared" si="2"/>
        <v>73.024188503400012</v>
      </c>
      <c r="CM19" s="18">
        <f t="shared" si="2"/>
        <v>73.024188503400012</v>
      </c>
      <c r="CN19" s="18">
        <f t="shared" si="2"/>
        <v>73.024188503400012</v>
      </c>
      <c r="CO19" s="18">
        <f t="shared" si="2"/>
        <v>73.024188503400012</v>
      </c>
      <c r="CP19" s="18">
        <f t="shared" si="2"/>
        <v>71.198583790815022</v>
      </c>
      <c r="CQ19" s="18">
        <f t="shared" si="2"/>
        <v>71.198583790815022</v>
      </c>
      <c r="CR19" s="18">
        <f t="shared" si="2"/>
        <v>71.198583790815022</v>
      </c>
      <c r="CS19" s="18">
        <f t="shared" si="2"/>
        <v>71.198583790815022</v>
      </c>
      <c r="CT19" s="18">
        <f t="shared" si="2"/>
        <v>71.198583790815022</v>
      </c>
      <c r="CU19" s="18">
        <f t="shared" si="2"/>
        <v>71.198583790815022</v>
      </c>
      <c r="CV19" s="18">
        <f t="shared" si="2"/>
        <v>71.198583790815022</v>
      </c>
      <c r="CW19" s="18">
        <f t="shared" si="2"/>
        <v>69.372979078230003</v>
      </c>
      <c r="CX19" s="18">
        <f t="shared" si="2"/>
        <v>69.372979078230003</v>
      </c>
      <c r="CY19" s="18">
        <f t="shared" si="2"/>
        <v>69.372979078230003</v>
      </c>
      <c r="DA19" s="18" t="str">
        <f>+B19</f>
        <v>TA</v>
      </c>
      <c r="DB19" s="18">
        <f>D19</f>
        <v>91.280235629250001</v>
      </c>
      <c r="DC19" s="18">
        <f>SUM(D19:E19)</f>
        <v>182.5604712585</v>
      </c>
      <c r="DD19" s="18">
        <f t="shared" ref="DD19:DY19" si="3">+DC19+F19</f>
        <v>273.84070688775</v>
      </c>
      <c r="DE19" s="18">
        <f t="shared" si="3"/>
        <v>365.120942517</v>
      </c>
      <c r="DF19" s="18">
        <f t="shared" si="3"/>
        <v>456.40117814625</v>
      </c>
      <c r="DG19" s="18">
        <f t="shared" si="3"/>
        <v>547.6814137755</v>
      </c>
      <c r="DH19" s="18">
        <f t="shared" si="3"/>
        <v>638.96164940475001</v>
      </c>
      <c r="DI19" s="18">
        <f t="shared" si="3"/>
        <v>730.24188503400001</v>
      </c>
      <c r="DJ19" s="18">
        <f t="shared" si="3"/>
        <v>821.52212066325001</v>
      </c>
      <c r="DK19" s="18">
        <f t="shared" si="3"/>
        <v>912.80235629250001</v>
      </c>
      <c r="DL19" s="18">
        <f t="shared" si="3"/>
        <v>1004.08259192175</v>
      </c>
      <c r="DM19" s="18">
        <f t="shared" si="3"/>
        <v>1095.362827551</v>
      </c>
      <c r="DN19" s="18">
        <f t="shared" si="3"/>
        <v>1186.64306318025</v>
      </c>
      <c r="DO19" s="18">
        <f t="shared" si="3"/>
        <v>1277.9232988095</v>
      </c>
      <c r="DP19" s="18">
        <f t="shared" si="3"/>
        <v>1369.20353443875</v>
      </c>
      <c r="DQ19" s="18">
        <f t="shared" si="3"/>
        <v>1460.483770068</v>
      </c>
      <c r="DR19" s="18">
        <f t="shared" si="3"/>
        <v>1551.76400569725</v>
      </c>
      <c r="DS19" s="18">
        <f t="shared" si="3"/>
        <v>1643.0442413265</v>
      </c>
      <c r="DT19" s="18">
        <f t="shared" si="3"/>
        <v>1734.32447695575</v>
      </c>
      <c r="DU19" s="18">
        <f t="shared" si="3"/>
        <v>1825.604712585</v>
      </c>
      <c r="DV19" s="18">
        <f t="shared" si="3"/>
        <v>1915.0593435016649</v>
      </c>
      <c r="DW19" s="18">
        <f t="shared" si="3"/>
        <v>2004.5139744183298</v>
      </c>
      <c r="DX19" s="18">
        <f t="shared" si="3"/>
        <v>2093.9686053349947</v>
      </c>
      <c r="DY19" s="18">
        <f t="shared" si="3"/>
        <v>2183.4232362516595</v>
      </c>
      <c r="DZ19" s="18">
        <f t="shared" ref="DZ19:GK22" si="4">+DY19+AB19</f>
        <v>2272.8778671683244</v>
      </c>
      <c r="EA19" s="18">
        <f t="shared" si="4"/>
        <v>2362.3324980849893</v>
      </c>
      <c r="EB19" s="18">
        <f t="shared" si="4"/>
        <v>2451.7871290016542</v>
      </c>
      <c r="EC19" s="18">
        <f t="shared" si="4"/>
        <v>2539.4161552057344</v>
      </c>
      <c r="ED19" s="18">
        <f t="shared" si="4"/>
        <v>2627.0451814098146</v>
      </c>
      <c r="EE19" s="18">
        <f t="shared" si="4"/>
        <v>2714.6742076138949</v>
      </c>
      <c r="EF19" s="18">
        <f t="shared" si="4"/>
        <v>2802.3032338179751</v>
      </c>
      <c r="EG19" s="18">
        <f t="shared" si="4"/>
        <v>2889.9322600220553</v>
      </c>
      <c r="EH19" s="18">
        <f t="shared" si="4"/>
        <v>2977.5612862261355</v>
      </c>
      <c r="EI19" s="18">
        <f t="shared" si="4"/>
        <v>3065.1903124302157</v>
      </c>
      <c r="EJ19" s="18">
        <f t="shared" si="4"/>
        <v>3150.9937339217108</v>
      </c>
      <c r="EK19" s="18">
        <f t="shared" si="4"/>
        <v>3236.7971554132059</v>
      </c>
      <c r="EL19" s="18">
        <f t="shared" si="4"/>
        <v>3322.600576904701</v>
      </c>
      <c r="EM19" s="18">
        <f t="shared" si="4"/>
        <v>3408.4039983961961</v>
      </c>
      <c r="EN19" s="18">
        <f t="shared" si="4"/>
        <v>3494.2074198876912</v>
      </c>
      <c r="EO19" s="18">
        <f t="shared" si="4"/>
        <v>3580.0108413791863</v>
      </c>
      <c r="EP19" s="18">
        <f t="shared" si="4"/>
        <v>3665.8142628706814</v>
      </c>
      <c r="EQ19" s="18">
        <f t="shared" si="4"/>
        <v>3749.7920796495914</v>
      </c>
      <c r="ER19" s="18">
        <f t="shared" si="4"/>
        <v>3833.7698964285014</v>
      </c>
      <c r="ES19" s="18">
        <f t="shared" si="4"/>
        <v>3917.7477132074114</v>
      </c>
      <c r="ET19" s="18">
        <f t="shared" si="4"/>
        <v>4001.7255299863214</v>
      </c>
      <c r="EU19" s="18">
        <f t="shared" si="4"/>
        <v>4085.7033467652313</v>
      </c>
      <c r="EV19" s="18">
        <f t="shared" si="4"/>
        <v>4169.6811635441418</v>
      </c>
      <c r="EW19" s="18">
        <f t="shared" si="4"/>
        <v>4253.6589803230518</v>
      </c>
      <c r="EX19" s="18">
        <f t="shared" si="4"/>
        <v>4335.8111923893766</v>
      </c>
      <c r="EY19" s="18">
        <f t="shared" si="4"/>
        <v>4417.9634044557015</v>
      </c>
      <c r="EZ19" s="18">
        <f t="shared" si="4"/>
        <v>4500.1156165220264</v>
      </c>
      <c r="FA19" s="18">
        <f t="shared" si="4"/>
        <v>4582.2678285883512</v>
      </c>
      <c r="FB19" s="18">
        <f t="shared" si="4"/>
        <v>4664.4200406546761</v>
      </c>
      <c r="FC19" s="18">
        <f t="shared" si="4"/>
        <v>4746.572252721001</v>
      </c>
      <c r="FD19" s="18">
        <f t="shared" si="4"/>
        <v>4828.7244647873258</v>
      </c>
      <c r="FE19" s="18">
        <f t="shared" si="4"/>
        <v>4909.0510721410656</v>
      </c>
      <c r="FF19" s="18">
        <f t="shared" si="4"/>
        <v>4989.3776794948053</v>
      </c>
      <c r="FG19" s="18">
        <f t="shared" si="4"/>
        <v>5069.7042868485451</v>
      </c>
      <c r="FH19" s="18">
        <f t="shared" si="4"/>
        <v>5150.0308942022848</v>
      </c>
      <c r="FI19" s="18">
        <f t="shared" si="4"/>
        <v>5230.3575015560245</v>
      </c>
      <c r="FJ19" s="18">
        <f t="shared" si="4"/>
        <v>5310.6841089097643</v>
      </c>
      <c r="FK19" s="18">
        <f t="shared" si="4"/>
        <v>5391.010716263504</v>
      </c>
      <c r="FL19" s="18">
        <f t="shared" si="4"/>
        <v>5469.5117189046587</v>
      </c>
      <c r="FM19" s="18">
        <f t="shared" si="4"/>
        <v>5548.0127215458133</v>
      </c>
      <c r="FN19" s="18">
        <f t="shared" si="4"/>
        <v>5626.5137241869679</v>
      </c>
      <c r="FO19" s="18">
        <f t="shared" si="4"/>
        <v>5705.0147268281225</v>
      </c>
      <c r="FP19" s="18">
        <f t="shared" si="4"/>
        <v>5783.5157294692772</v>
      </c>
      <c r="FQ19" s="18">
        <f t="shared" si="4"/>
        <v>5862.0167321104318</v>
      </c>
      <c r="FR19" s="18">
        <f t="shared" si="4"/>
        <v>5940.5177347515864</v>
      </c>
      <c r="FS19" s="18">
        <f t="shared" si="4"/>
        <v>6017.1931326801569</v>
      </c>
      <c r="FT19" s="18">
        <f t="shared" si="4"/>
        <v>6093.8685306087273</v>
      </c>
      <c r="FU19" s="18">
        <f t="shared" si="4"/>
        <v>6170.5439285372977</v>
      </c>
      <c r="FV19" s="18">
        <f t="shared" si="4"/>
        <v>6247.2193264658681</v>
      </c>
      <c r="FW19" s="18">
        <f t="shared" si="4"/>
        <v>6323.8947243944385</v>
      </c>
      <c r="FX19" s="18">
        <f t="shared" si="4"/>
        <v>6400.5701223230089</v>
      </c>
      <c r="FY19" s="18">
        <f t="shared" si="4"/>
        <v>6477.2455202515794</v>
      </c>
      <c r="FZ19" s="18">
        <f t="shared" si="4"/>
        <v>6552.0953134675647</v>
      </c>
      <c r="GA19" s="18">
        <f t="shared" si="4"/>
        <v>6626.94510668355</v>
      </c>
      <c r="GB19" s="18">
        <f t="shared" si="4"/>
        <v>6701.7948998995353</v>
      </c>
      <c r="GC19" s="18">
        <f t="shared" si="4"/>
        <v>6776.6446931155206</v>
      </c>
      <c r="GD19" s="18">
        <f t="shared" si="4"/>
        <v>6851.4944863315059</v>
      </c>
      <c r="GE19" s="18">
        <f t="shared" si="4"/>
        <v>6926.3442795474912</v>
      </c>
      <c r="GF19" s="18">
        <f t="shared" si="4"/>
        <v>7001.1940727634765</v>
      </c>
      <c r="GG19" s="18">
        <f t="shared" si="4"/>
        <v>7074.2182612668767</v>
      </c>
      <c r="GH19" s="18">
        <f t="shared" si="4"/>
        <v>7147.2424497702768</v>
      </c>
      <c r="GI19" s="18">
        <f t="shared" si="4"/>
        <v>7220.266638273677</v>
      </c>
      <c r="GJ19" s="18">
        <f t="shared" si="4"/>
        <v>7293.2908267770772</v>
      </c>
      <c r="GK19" s="18">
        <f t="shared" si="4"/>
        <v>7366.3150152804774</v>
      </c>
      <c r="GL19" s="18">
        <f t="shared" ref="GL19:GW34" si="5">+GK19+CN19</f>
        <v>7439.3392037838776</v>
      </c>
      <c r="GM19" s="18">
        <f t="shared" si="5"/>
        <v>7512.3633922872777</v>
      </c>
      <c r="GN19" s="18">
        <f t="shared" si="5"/>
        <v>7583.5619760780928</v>
      </c>
      <c r="GO19" s="18">
        <f t="shared" si="5"/>
        <v>7654.7605598689079</v>
      </c>
      <c r="GP19" s="18">
        <f t="shared" si="5"/>
        <v>7725.9591436597229</v>
      </c>
      <c r="GQ19" s="18">
        <f t="shared" si="5"/>
        <v>7797.157727450538</v>
      </c>
      <c r="GR19" s="18">
        <f t="shared" si="5"/>
        <v>7868.3563112413531</v>
      </c>
      <c r="GS19" s="18">
        <f t="shared" si="5"/>
        <v>7939.5548950321681</v>
      </c>
      <c r="GT19" s="18">
        <f t="shared" si="5"/>
        <v>8010.7534788229832</v>
      </c>
      <c r="GU19" s="18">
        <f t="shared" si="5"/>
        <v>8080.1264579012131</v>
      </c>
      <c r="GV19" s="18">
        <f t="shared" si="5"/>
        <v>8149.4994369794431</v>
      </c>
      <c r="GW19" s="18">
        <f t="shared" si="5"/>
        <v>8218.872416057673</v>
      </c>
      <c r="GX19" s="18"/>
    </row>
    <row r="20" spans="1:206" x14ac:dyDescent="0.25">
      <c r="B20" t="s">
        <v>127</v>
      </c>
      <c r="C20">
        <v>1.7</v>
      </c>
      <c r="D20" s="18">
        <f t="shared" ref="D20:S34" si="6">((($B$8*$C20)*D$17)*$B$5)*$B$3+((($B$8*$C20)*D$17)*(1-$B$5))</f>
        <v>101.42248403249999</v>
      </c>
      <c r="E20" s="18">
        <f t="shared" si="1"/>
        <v>101.42248403249999</v>
      </c>
      <c r="F20" s="18">
        <f t="shared" si="1"/>
        <v>101.42248403249999</v>
      </c>
      <c r="G20" s="18">
        <f t="shared" si="1"/>
        <v>101.42248403249999</v>
      </c>
      <c r="H20" s="18">
        <f t="shared" si="1"/>
        <v>101.42248403249999</v>
      </c>
      <c r="I20" s="18">
        <f t="shared" si="1"/>
        <v>101.42248403249999</v>
      </c>
      <c r="J20" s="18">
        <f t="shared" si="1"/>
        <v>101.42248403249999</v>
      </c>
      <c r="K20" s="18">
        <f t="shared" si="1"/>
        <v>101.42248403249999</v>
      </c>
      <c r="L20" s="18">
        <f t="shared" si="1"/>
        <v>101.42248403249999</v>
      </c>
      <c r="M20" s="18">
        <f t="shared" si="1"/>
        <v>101.42248403249999</v>
      </c>
      <c r="N20" s="18">
        <f t="shared" si="1"/>
        <v>101.42248403249999</v>
      </c>
      <c r="O20" s="18">
        <f t="shared" si="1"/>
        <v>101.42248403249999</v>
      </c>
      <c r="P20" s="18">
        <f t="shared" si="1"/>
        <v>101.42248403249999</v>
      </c>
      <c r="Q20" s="18">
        <f t="shared" si="1"/>
        <v>101.42248403249999</v>
      </c>
      <c r="R20" s="18">
        <f t="shared" si="1"/>
        <v>101.42248403249999</v>
      </c>
      <c r="S20" s="18">
        <f t="shared" si="1"/>
        <v>101.42248403249999</v>
      </c>
      <c r="T20" s="18">
        <f t="shared" si="1"/>
        <v>101.42248403249999</v>
      </c>
      <c r="U20" s="18">
        <f t="shared" si="1"/>
        <v>101.42248403249999</v>
      </c>
      <c r="V20" s="18">
        <f t="shared" si="1"/>
        <v>101.42248403249999</v>
      </c>
      <c r="W20" s="18">
        <f t="shared" si="1"/>
        <v>101.42248403249999</v>
      </c>
      <c r="X20" s="18">
        <f t="shared" si="1"/>
        <v>99.394034351849996</v>
      </c>
      <c r="Y20" s="18">
        <f t="shared" si="1"/>
        <v>99.394034351849996</v>
      </c>
      <c r="Z20" s="18">
        <f t="shared" si="1"/>
        <v>99.394034351849996</v>
      </c>
      <c r="AA20" s="18">
        <f t="shared" si="1"/>
        <v>99.394034351849996</v>
      </c>
      <c r="AB20" s="18">
        <f t="shared" si="1"/>
        <v>99.394034351849996</v>
      </c>
      <c r="AC20" s="18">
        <f t="shared" si="1"/>
        <v>99.394034351849996</v>
      </c>
      <c r="AD20" s="18">
        <f t="shared" si="1"/>
        <v>99.394034351849996</v>
      </c>
      <c r="AE20" s="18">
        <f t="shared" si="1"/>
        <v>97.365584671199997</v>
      </c>
      <c r="AF20" s="18">
        <f t="shared" si="1"/>
        <v>97.365584671199997</v>
      </c>
      <c r="AG20" s="18">
        <f t="shared" si="1"/>
        <v>97.365584671199997</v>
      </c>
      <c r="AH20" s="18">
        <f t="shared" si="1"/>
        <v>97.365584671199997</v>
      </c>
      <c r="AI20" s="18">
        <f t="shared" si="1"/>
        <v>97.365584671199997</v>
      </c>
      <c r="AJ20" s="18">
        <f t="shared" si="1"/>
        <v>97.365584671199997</v>
      </c>
      <c r="AK20" s="18">
        <f t="shared" si="1"/>
        <v>97.365584671199997</v>
      </c>
      <c r="AL20" s="18">
        <f t="shared" si="1"/>
        <v>95.337134990549998</v>
      </c>
      <c r="AM20" s="18">
        <f t="shared" si="1"/>
        <v>95.337134990549998</v>
      </c>
      <c r="AN20" s="18">
        <f t="shared" si="1"/>
        <v>95.337134990549998</v>
      </c>
      <c r="AO20" s="18">
        <f t="shared" si="1"/>
        <v>95.337134990549998</v>
      </c>
      <c r="AP20" s="18">
        <f t="shared" si="1"/>
        <v>95.337134990549998</v>
      </c>
      <c r="AQ20" s="18">
        <f t="shared" si="1"/>
        <v>95.337134990549998</v>
      </c>
      <c r="AR20" s="18">
        <f t="shared" si="1"/>
        <v>95.337134990549998</v>
      </c>
      <c r="AS20" s="18">
        <f t="shared" si="1"/>
        <v>93.3086853099</v>
      </c>
      <c r="AT20" s="18">
        <f t="shared" si="1"/>
        <v>93.3086853099</v>
      </c>
      <c r="AU20" s="18">
        <f t="shared" si="1"/>
        <v>93.3086853099</v>
      </c>
      <c r="AV20" s="18">
        <f t="shared" si="1"/>
        <v>93.3086853099</v>
      </c>
      <c r="AW20" s="18">
        <f t="shared" si="1"/>
        <v>93.3086853099</v>
      </c>
      <c r="AX20" s="18">
        <f t="shared" si="1"/>
        <v>93.3086853099</v>
      </c>
      <c r="AY20" s="18">
        <f t="shared" si="1"/>
        <v>93.3086853099</v>
      </c>
      <c r="AZ20" s="18">
        <f t="shared" si="1"/>
        <v>91.280235629249972</v>
      </c>
      <c r="BA20" s="18">
        <f t="shared" si="1"/>
        <v>91.280235629249972</v>
      </c>
      <c r="BB20" s="18">
        <f t="shared" si="1"/>
        <v>91.280235629249972</v>
      </c>
      <c r="BC20" s="18">
        <f t="shared" si="1"/>
        <v>91.280235629249972</v>
      </c>
      <c r="BD20" s="18">
        <f t="shared" si="1"/>
        <v>91.280235629249972</v>
      </c>
      <c r="BE20" s="18">
        <f t="shared" si="1"/>
        <v>91.280235629249972</v>
      </c>
      <c r="BF20" s="18">
        <f t="shared" si="1"/>
        <v>91.280235629249972</v>
      </c>
      <c r="BG20" s="18">
        <f t="shared" si="1"/>
        <v>89.251785948599988</v>
      </c>
      <c r="BH20" s="18">
        <f t="shared" si="1"/>
        <v>89.251785948599988</v>
      </c>
      <c r="BI20" s="18">
        <f t="shared" si="1"/>
        <v>89.251785948599988</v>
      </c>
      <c r="BJ20" s="18">
        <f t="shared" si="1"/>
        <v>89.251785948599988</v>
      </c>
      <c r="BK20" s="18">
        <f t="shared" si="1"/>
        <v>89.251785948599988</v>
      </c>
      <c r="BL20" s="18">
        <f t="shared" si="1"/>
        <v>89.251785948599988</v>
      </c>
      <c r="BM20" s="18">
        <f t="shared" si="1"/>
        <v>89.251785948599988</v>
      </c>
      <c r="BN20" s="18">
        <f t="shared" si="1"/>
        <v>87.223336267949989</v>
      </c>
      <c r="BO20" s="18">
        <f t="shared" si="1"/>
        <v>87.223336267949989</v>
      </c>
      <c r="BP20" s="18">
        <f t="shared" si="1"/>
        <v>87.223336267949989</v>
      </c>
      <c r="BQ20" s="18">
        <f t="shared" si="2"/>
        <v>87.223336267949989</v>
      </c>
      <c r="BR20" s="18">
        <f t="shared" si="2"/>
        <v>87.223336267949989</v>
      </c>
      <c r="BS20" s="18">
        <f t="shared" si="2"/>
        <v>87.223336267949989</v>
      </c>
      <c r="BT20" s="18">
        <f t="shared" si="2"/>
        <v>87.223336267949989</v>
      </c>
      <c r="BU20" s="18">
        <f t="shared" si="2"/>
        <v>85.19488658729999</v>
      </c>
      <c r="BV20" s="18">
        <f t="shared" si="2"/>
        <v>85.19488658729999</v>
      </c>
      <c r="BW20" s="18">
        <f t="shared" si="2"/>
        <v>85.19488658729999</v>
      </c>
      <c r="BX20" s="18">
        <f t="shared" si="2"/>
        <v>85.19488658729999</v>
      </c>
      <c r="BY20" s="18">
        <f t="shared" si="2"/>
        <v>85.19488658729999</v>
      </c>
      <c r="BZ20" s="18">
        <f t="shared" si="2"/>
        <v>85.19488658729999</v>
      </c>
      <c r="CA20" s="18">
        <f t="shared" si="2"/>
        <v>85.19488658729999</v>
      </c>
      <c r="CB20" s="18">
        <f t="shared" si="2"/>
        <v>83.166436906649992</v>
      </c>
      <c r="CC20" s="18">
        <f t="shared" si="2"/>
        <v>83.166436906649992</v>
      </c>
      <c r="CD20" s="18">
        <f t="shared" si="2"/>
        <v>83.166436906649992</v>
      </c>
      <c r="CE20" s="18">
        <f t="shared" si="2"/>
        <v>83.166436906649992</v>
      </c>
      <c r="CF20" s="18">
        <f t="shared" si="2"/>
        <v>83.166436906649992</v>
      </c>
      <c r="CG20" s="18">
        <f t="shared" si="2"/>
        <v>83.166436906649992</v>
      </c>
      <c r="CH20" s="18">
        <f t="shared" si="2"/>
        <v>83.166436906649992</v>
      </c>
      <c r="CI20" s="18">
        <f t="shared" si="2"/>
        <v>81.137987226000007</v>
      </c>
      <c r="CJ20" s="18">
        <f t="shared" si="2"/>
        <v>81.137987226000007</v>
      </c>
      <c r="CK20" s="18">
        <f t="shared" si="2"/>
        <v>81.137987226000007</v>
      </c>
      <c r="CL20" s="18">
        <f t="shared" si="2"/>
        <v>81.137987226000007</v>
      </c>
      <c r="CM20" s="18">
        <f t="shared" si="2"/>
        <v>81.137987226000007</v>
      </c>
      <c r="CN20" s="18">
        <f t="shared" si="2"/>
        <v>81.137987226000007</v>
      </c>
      <c r="CO20" s="18">
        <f t="shared" si="2"/>
        <v>81.137987226000007</v>
      </c>
      <c r="CP20" s="18">
        <f t="shared" si="2"/>
        <v>79.109537545349994</v>
      </c>
      <c r="CQ20" s="18">
        <f t="shared" si="2"/>
        <v>79.109537545349994</v>
      </c>
      <c r="CR20" s="18">
        <f t="shared" si="2"/>
        <v>79.109537545349994</v>
      </c>
      <c r="CS20" s="18">
        <f t="shared" si="2"/>
        <v>79.109537545349994</v>
      </c>
      <c r="CT20" s="18">
        <f t="shared" si="2"/>
        <v>79.109537545349994</v>
      </c>
      <c r="CU20" s="18">
        <f t="shared" si="2"/>
        <v>79.109537545349994</v>
      </c>
      <c r="CV20" s="18">
        <f t="shared" si="2"/>
        <v>79.109537545349994</v>
      </c>
      <c r="CW20" s="18">
        <f t="shared" si="2"/>
        <v>77.081087864699981</v>
      </c>
      <c r="CX20" s="18">
        <f t="shared" si="2"/>
        <v>77.081087864699981</v>
      </c>
      <c r="CY20" s="18">
        <f t="shared" si="2"/>
        <v>77.081087864699981</v>
      </c>
      <c r="DA20" s="18" t="str">
        <f t="shared" ref="DA20:DA34" si="7">+B20</f>
        <v>TB</v>
      </c>
      <c r="DB20" s="18">
        <f t="shared" ref="DB20:DB34" si="8">D20</f>
        <v>101.42248403249999</v>
      </c>
      <c r="DC20" s="18">
        <f t="shared" ref="DC20:DC34" si="9">SUM(D20:E20)</f>
        <v>202.84496806499999</v>
      </c>
      <c r="DD20" s="18">
        <f t="shared" ref="DD20:DD34" si="10">+DC20+F20</f>
        <v>304.26745209749998</v>
      </c>
      <c r="DE20" s="18">
        <f t="shared" ref="DE20:DE34" si="11">+DD20+G20</f>
        <v>405.68993612999998</v>
      </c>
      <c r="DF20" s="18">
        <f t="shared" ref="DF20:DF34" si="12">+DE20+H20</f>
        <v>507.11242016249997</v>
      </c>
      <c r="DG20" s="18">
        <f t="shared" ref="DG20:DG34" si="13">+DF20+I20</f>
        <v>608.53490419499997</v>
      </c>
      <c r="DH20" s="18">
        <f t="shared" ref="DH20:DH34" si="14">+DG20+J20</f>
        <v>709.95738822749991</v>
      </c>
      <c r="DI20" s="18">
        <f t="shared" ref="DI20:DI34" si="15">+DH20+K20</f>
        <v>811.37987225999996</v>
      </c>
      <c r="DJ20" s="18">
        <f t="shared" ref="DJ20:DJ34" si="16">+DI20+L20</f>
        <v>912.80235629250001</v>
      </c>
      <c r="DK20" s="18">
        <f t="shared" ref="DK20:DK34" si="17">+DJ20+M20</f>
        <v>1014.2248403250001</v>
      </c>
      <c r="DL20" s="18">
        <f t="shared" ref="DL20:DL34" si="18">+DK20+N20</f>
        <v>1115.6473243575001</v>
      </c>
      <c r="DM20" s="18">
        <f t="shared" ref="DM20:DM34" si="19">+DL20+O20</f>
        <v>1217.0698083900002</v>
      </c>
      <c r="DN20" s="18">
        <f t="shared" ref="DN20:DN34" si="20">+DM20+P20</f>
        <v>1318.4922924225002</v>
      </c>
      <c r="DO20" s="18">
        <f t="shared" ref="DO20:DO34" si="21">+DN20+Q20</f>
        <v>1419.9147764550003</v>
      </c>
      <c r="DP20" s="18">
        <f t="shared" ref="DP20:DP34" si="22">+DO20+R20</f>
        <v>1521.3372604875003</v>
      </c>
      <c r="DQ20" s="18">
        <f t="shared" ref="DQ20:DQ34" si="23">+DP20+S20</f>
        <v>1622.7597445200004</v>
      </c>
      <c r="DR20" s="18">
        <f t="shared" ref="DR20:DR34" si="24">+DQ20+T20</f>
        <v>1724.1822285525004</v>
      </c>
      <c r="DS20" s="18">
        <f t="shared" ref="DS20:DS34" si="25">+DR20+U20</f>
        <v>1825.6047125850005</v>
      </c>
      <c r="DT20" s="18">
        <f t="shared" ref="DT20:DT34" si="26">+DS20+V20</f>
        <v>1927.0271966175005</v>
      </c>
      <c r="DU20" s="18">
        <f t="shared" ref="DU20:DU34" si="27">+DT20+W20</f>
        <v>2028.4496806500006</v>
      </c>
      <c r="DV20" s="18">
        <f t="shared" ref="DV20:DV34" si="28">+DU20+X20</f>
        <v>2127.8437150018508</v>
      </c>
      <c r="DW20" s="18">
        <f t="shared" ref="DW20:DW34" si="29">+DV20+Y20</f>
        <v>2227.2377493537006</v>
      </c>
      <c r="DX20" s="18">
        <f t="shared" ref="DX20:DX34" si="30">+DW20+Z20</f>
        <v>2326.6317837055503</v>
      </c>
      <c r="DY20" s="18">
        <f t="shared" ref="DY20:DY34" si="31">+DX20+AA20</f>
        <v>2426.0258180574001</v>
      </c>
      <c r="DZ20" s="18">
        <f t="shared" si="4"/>
        <v>2525.4198524092499</v>
      </c>
      <c r="EA20" s="18">
        <f t="shared" si="4"/>
        <v>2624.8138867610996</v>
      </c>
      <c r="EB20" s="18">
        <f t="shared" si="4"/>
        <v>2724.2079211129494</v>
      </c>
      <c r="EC20" s="18">
        <f t="shared" si="4"/>
        <v>2821.5735057841493</v>
      </c>
      <c r="ED20" s="18">
        <f t="shared" si="4"/>
        <v>2918.9390904553493</v>
      </c>
      <c r="EE20" s="18">
        <f t="shared" si="4"/>
        <v>3016.3046751265492</v>
      </c>
      <c r="EF20" s="18">
        <f t="shared" si="4"/>
        <v>3113.6702597977492</v>
      </c>
      <c r="EG20" s="18">
        <f t="shared" si="4"/>
        <v>3211.0358444689491</v>
      </c>
      <c r="EH20" s="18">
        <f t="shared" si="4"/>
        <v>3308.401429140149</v>
      </c>
      <c r="EI20" s="18">
        <f t="shared" si="4"/>
        <v>3405.767013811349</v>
      </c>
      <c r="EJ20" s="18">
        <f t="shared" si="4"/>
        <v>3501.1041488018991</v>
      </c>
      <c r="EK20" s="18">
        <f t="shared" si="4"/>
        <v>3596.4412837924492</v>
      </c>
      <c r="EL20" s="18">
        <f t="shared" si="4"/>
        <v>3691.7784187829993</v>
      </c>
      <c r="EM20" s="18">
        <f t="shared" si="4"/>
        <v>3787.1155537735494</v>
      </c>
      <c r="EN20" s="18">
        <f t="shared" si="4"/>
        <v>3882.4526887640995</v>
      </c>
      <c r="EO20" s="18">
        <f t="shared" si="4"/>
        <v>3977.7898237546497</v>
      </c>
      <c r="EP20" s="18">
        <f t="shared" si="4"/>
        <v>4073.1269587451998</v>
      </c>
      <c r="EQ20" s="18">
        <f t="shared" si="4"/>
        <v>4166.4356440551001</v>
      </c>
      <c r="ER20" s="18">
        <f t="shared" si="4"/>
        <v>4259.7443293650003</v>
      </c>
      <c r="ES20" s="18">
        <f t="shared" si="4"/>
        <v>4353.0530146749006</v>
      </c>
      <c r="ET20" s="18">
        <f t="shared" si="4"/>
        <v>4446.3616999848009</v>
      </c>
      <c r="EU20" s="18">
        <f t="shared" si="4"/>
        <v>4539.6703852947012</v>
      </c>
      <c r="EV20" s="18">
        <f t="shared" si="4"/>
        <v>4632.9790706046015</v>
      </c>
      <c r="EW20" s="18">
        <f t="shared" si="4"/>
        <v>4726.2877559145018</v>
      </c>
      <c r="EX20" s="18">
        <f t="shared" si="4"/>
        <v>4817.5679915437513</v>
      </c>
      <c r="EY20" s="18">
        <f t="shared" si="4"/>
        <v>4908.8482271730009</v>
      </c>
      <c r="EZ20" s="18">
        <f t="shared" si="4"/>
        <v>5000.1284628022504</v>
      </c>
      <c r="FA20" s="18">
        <f t="shared" si="4"/>
        <v>5091.4086984314999</v>
      </c>
      <c r="FB20" s="18">
        <f t="shared" si="4"/>
        <v>5182.6889340607495</v>
      </c>
      <c r="FC20" s="18">
        <f t="shared" si="4"/>
        <v>5273.969169689999</v>
      </c>
      <c r="FD20" s="18">
        <f t="shared" si="4"/>
        <v>5365.2494053192486</v>
      </c>
      <c r="FE20" s="18">
        <f t="shared" si="4"/>
        <v>5454.5011912678483</v>
      </c>
      <c r="FF20" s="18">
        <f t="shared" si="4"/>
        <v>5543.752977216448</v>
      </c>
      <c r="FG20" s="18">
        <f t="shared" si="4"/>
        <v>5633.0047631650477</v>
      </c>
      <c r="FH20" s="18">
        <f t="shared" si="4"/>
        <v>5722.2565491136475</v>
      </c>
      <c r="FI20" s="18">
        <f t="shared" si="4"/>
        <v>5811.5083350622472</v>
      </c>
      <c r="FJ20" s="18">
        <f t="shared" si="4"/>
        <v>5900.7601210108469</v>
      </c>
      <c r="FK20" s="18">
        <f t="shared" si="4"/>
        <v>5990.0119069594466</v>
      </c>
      <c r="FL20" s="18">
        <f t="shared" si="4"/>
        <v>6077.2352432273965</v>
      </c>
      <c r="FM20" s="18">
        <f t="shared" si="4"/>
        <v>6164.4585794953464</v>
      </c>
      <c r="FN20" s="18">
        <f t="shared" si="4"/>
        <v>6251.6819157632963</v>
      </c>
      <c r="FO20" s="18">
        <f t="shared" si="4"/>
        <v>6338.9052520312462</v>
      </c>
      <c r="FP20" s="18">
        <f t="shared" si="4"/>
        <v>6426.1285882991961</v>
      </c>
      <c r="FQ20" s="18">
        <f t="shared" si="4"/>
        <v>6513.3519245671459</v>
      </c>
      <c r="FR20" s="18">
        <f t="shared" si="4"/>
        <v>6600.5752608350958</v>
      </c>
      <c r="FS20" s="18">
        <f t="shared" si="4"/>
        <v>6685.7701474223959</v>
      </c>
      <c r="FT20" s="18">
        <f t="shared" si="4"/>
        <v>6770.965034009696</v>
      </c>
      <c r="FU20" s="18">
        <f t="shared" si="4"/>
        <v>6856.159920596996</v>
      </c>
      <c r="FV20" s="18">
        <f t="shared" si="4"/>
        <v>6941.3548071842961</v>
      </c>
      <c r="FW20" s="18">
        <f t="shared" si="4"/>
        <v>7026.5496937715961</v>
      </c>
      <c r="FX20" s="18">
        <f t="shared" si="4"/>
        <v>7111.7445803588962</v>
      </c>
      <c r="FY20" s="18">
        <f t="shared" si="4"/>
        <v>7196.9394669461963</v>
      </c>
      <c r="FZ20" s="18">
        <f t="shared" si="4"/>
        <v>7280.1059038528465</v>
      </c>
      <c r="GA20" s="18">
        <f t="shared" si="4"/>
        <v>7363.2723407594967</v>
      </c>
      <c r="GB20" s="18">
        <f t="shared" si="4"/>
        <v>7446.438777666147</v>
      </c>
      <c r="GC20" s="18">
        <f t="shared" si="4"/>
        <v>7529.6052145727972</v>
      </c>
      <c r="GD20" s="18">
        <f t="shared" si="4"/>
        <v>7612.7716514794474</v>
      </c>
      <c r="GE20" s="18">
        <f t="shared" si="4"/>
        <v>7695.9380883860977</v>
      </c>
      <c r="GF20" s="18">
        <f t="shared" si="4"/>
        <v>7779.1045252927479</v>
      </c>
      <c r="GG20" s="18">
        <f t="shared" si="4"/>
        <v>7860.2425125187483</v>
      </c>
      <c r="GH20" s="18">
        <f t="shared" si="4"/>
        <v>7941.3804997447487</v>
      </c>
      <c r="GI20" s="18">
        <f t="shared" si="4"/>
        <v>8022.5184869707491</v>
      </c>
      <c r="GJ20" s="18">
        <f t="shared" si="4"/>
        <v>8103.6564741967495</v>
      </c>
      <c r="GK20" s="18">
        <f t="shared" si="4"/>
        <v>8184.7944614227499</v>
      </c>
      <c r="GL20" s="18">
        <f t="shared" si="5"/>
        <v>8265.9324486487494</v>
      </c>
      <c r="GM20" s="18">
        <f t="shared" si="5"/>
        <v>8347.0704358747498</v>
      </c>
      <c r="GN20" s="18">
        <f t="shared" si="5"/>
        <v>8426.1799734200995</v>
      </c>
      <c r="GO20" s="18">
        <f t="shared" si="5"/>
        <v>8505.2895109654492</v>
      </c>
      <c r="GP20" s="18">
        <f t="shared" si="5"/>
        <v>8584.3990485107988</v>
      </c>
      <c r="GQ20" s="18">
        <f t="shared" si="5"/>
        <v>8663.5085860561485</v>
      </c>
      <c r="GR20" s="18">
        <f t="shared" si="5"/>
        <v>8742.6181236014982</v>
      </c>
      <c r="GS20" s="18">
        <f t="shared" si="5"/>
        <v>8821.7276611468478</v>
      </c>
      <c r="GT20" s="18">
        <f t="shared" si="5"/>
        <v>8900.8371986921975</v>
      </c>
      <c r="GU20" s="18">
        <f t="shared" si="5"/>
        <v>8977.9182865568982</v>
      </c>
      <c r="GV20" s="18">
        <f t="shared" si="5"/>
        <v>9054.999374421599</v>
      </c>
      <c r="GW20" s="18">
        <f t="shared" si="5"/>
        <v>9132.0804622862997</v>
      </c>
      <c r="GX20" s="18"/>
    </row>
    <row r="21" spans="1:206" x14ac:dyDescent="0.25">
      <c r="B21" t="s">
        <v>134</v>
      </c>
      <c r="C21">
        <v>1.88</v>
      </c>
      <c r="D21" s="18">
        <f t="shared" si="6"/>
        <v>112.161335283</v>
      </c>
      <c r="E21" s="18">
        <f t="shared" si="1"/>
        <v>112.161335283</v>
      </c>
      <c r="F21" s="18">
        <f t="shared" si="1"/>
        <v>112.161335283</v>
      </c>
      <c r="G21" s="18">
        <f t="shared" si="1"/>
        <v>112.161335283</v>
      </c>
      <c r="H21" s="18">
        <f t="shared" si="1"/>
        <v>112.161335283</v>
      </c>
      <c r="I21" s="18">
        <f t="shared" si="1"/>
        <v>112.161335283</v>
      </c>
      <c r="J21" s="18">
        <f t="shared" si="1"/>
        <v>112.161335283</v>
      </c>
      <c r="K21" s="18">
        <f t="shared" si="1"/>
        <v>112.161335283</v>
      </c>
      <c r="L21" s="18">
        <f t="shared" si="1"/>
        <v>112.161335283</v>
      </c>
      <c r="M21" s="18">
        <f t="shared" si="1"/>
        <v>112.161335283</v>
      </c>
      <c r="N21" s="18">
        <f t="shared" si="1"/>
        <v>112.161335283</v>
      </c>
      <c r="O21" s="18">
        <f t="shared" si="1"/>
        <v>112.161335283</v>
      </c>
      <c r="P21" s="18">
        <f t="shared" si="1"/>
        <v>112.161335283</v>
      </c>
      <c r="Q21" s="18">
        <f t="shared" si="1"/>
        <v>112.161335283</v>
      </c>
      <c r="R21" s="18">
        <f t="shared" si="1"/>
        <v>112.161335283</v>
      </c>
      <c r="S21" s="18">
        <f t="shared" si="1"/>
        <v>112.161335283</v>
      </c>
      <c r="T21" s="18">
        <f t="shared" si="1"/>
        <v>112.161335283</v>
      </c>
      <c r="U21" s="18">
        <f t="shared" si="1"/>
        <v>112.161335283</v>
      </c>
      <c r="V21" s="18">
        <f t="shared" si="1"/>
        <v>112.161335283</v>
      </c>
      <c r="W21" s="18">
        <f t="shared" si="1"/>
        <v>112.161335283</v>
      </c>
      <c r="X21" s="18">
        <f t="shared" si="1"/>
        <v>109.91810857734001</v>
      </c>
      <c r="Y21" s="18">
        <f t="shared" si="1"/>
        <v>109.91810857734001</v>
      </c>
      <c r="Z21" s="18">
        <f t="shared" si="1"/>
        <v>109.91810857734001</v>
      </c>
      <c r="AA21" s="18">
        <f t="shared" si="1"/>
        <v>109.91810857734001</v>
      </c>
      <c r="AB21" s="18">
        <f t="shared" si="1"/>
        <v>109.91810857734001</v>
      </c>
      <c r="AC21" s="18">
        <f t="shared" si="1"/>
        <v>109.91810857734001</v>
      </c>
      <c r="AD21" s="18">
        <f t="shared" si="1"/>
        <v>109.91810857734001</v>
      </c>
      <c r="AE21" s="18">
        <f t="shared" si="1"/>
        <v>107.67488187168</v>
      </c>
      <c r="AF21" s="18">
        <f t="shared" si="1"/>
        <v>107.67488187168</v>
      </c>
      <c r="AG21" s="18">
        <f t="shared" si="1"/>
        <v>107.67488187168</v>
      </c>
      <c r="AH21" s="18">
        <f t="shared" si="1"/>
        <v>107.67488187168</v>
      </c>
      <c r="AI21" s="18">
        <f t="shared" si="1"/>
        <v>107.67488187168</v>
      </c>
      <c r="AJ21" s="18">
        <f t="shared" si="1"/>
        <v>107.67488187168</v>
      </c>
      <c r="AK21" s="18">
        <f t="shared" si="1"/>
        <v>107.67488187168</v>
      </c>
      <c r="AL21" s="18">
        <f t="shared" si="1"/>
        <v>105.43165516601998</v>
      </c>
      <c r="AM21" s="18">
        <f t="shared" si="1"/>
        <v>105.43165516601998</v>
      </c>
      <c r="AN21" s="18">
        <f t="shared" si="1"/>
        <v>105.43165516601998</v>
      </c>
      <c r="AO21" s="18">
        <f t="shared" si="1"/>
        <v>105.43165516601998</v>
      </c>
      <c r="AP21" s="18">
        <f t="shared" si="1"/>
        <v>105.43165516601998</v>
      </c>
      <c r="AQ21" s="18">
        <f t="shared" si="1"/>
        <v>105.43165516601998</v>
      </c>
      <c r="AR21" s="18">
        <f t="shared" si="1"/>
        <v>105.43165516601998</v>
      </c>
      <c r="AS21" s="18">
        <f t="shared" si="1"/>
        <v>103.18842846036</v>
      </c>
      <c r="AT21" s="18">
        <f t="shared" si="1"/>
        <v>103.18842846036</v>
      </c>
      <c r="AU21" s="18">
        <f t="shared" si="1"/>
        <v>103.18842846036</v>
      </c>
      <c r="AV21" s="18">
        <f t="shared" si="1"/>
        <v>103.18842846036</v>
      </c>
      <c r="AW21" s="18">
        <f t="shared" si="1"/>
        <v>103.18842846036</v>
      </c>
      <c r="AX21" s="18">
        <f t="shared" si="1"/>
        <v>103.18842846036</v>
      </c>
      <c r="AY21" s="18">
        <f t="shared" si="1"/>
        <v>103.18842846036</v>
      </c>
      <c r="AZ21" s="18">
        <f t="shared" si="1"/>
        <v>100.94520175470001</v>
      </c>
      <c r="BA21" s="18">
        <f t="shared" si="1"/>
        <v>100.94520175470001</v>
      </c>
      <c r="BB21" s="18">
        <f t="shared" si="1"/>
        <v>100.94520175470001</v>
      </c>
      <c r="BC21" s="18">
        <f t="shared" si="1"/>
        <v>100.94520175470001</v>
      </c>
      <c r="BD21" s="18">
        <f t="shared" si="1"/>
        <v>100.94520175470001</v>
      </c>
      <c r="BE21" s="18">
        <f t="shared" si="1"/>
        <v>100.94520175470001</v>
      </c>
      <c r="BF21" s="18">
        <f t="shared" si="1"/>
        <v>100.94520175470001</v>
      </c>
      <c r="BG21" s="18">
        <f t="shared" si="1"/>
        <v>98.701975049039987</v>
      </c>
      <c r="BH21" s="18">
        <f t="shared" si="1"/>
        <v>98.701975049039987</v>
      </c>
      <c r="BI21" s="18">
        <f t="shared" si="1"/>
        <v>98.701975049039987</v>
      </c>
      <c r="BJ21" s="18">
        <f t="shared" si="1"/>
        <v>98.701975049039987</v>
      </c>
      <c r="BK21" s="18">
        <f t="shared" si="1"/>
        <v>98.701975049039987</v>
      </c>
      <c r="BL21" s="18">
        <f t="shared" si="1"/>
        <v>98.701975049039987</v>
      </c>
      <c r="BM21" s="18">
        <f t="shared" si="1"/>
        <v>98.701975049039987</v>
      </c>
      <c r="BN21" s="18">
        <f t="shared" si="1"/>
        <v>96.458748343379995</v>
      </c>
      <c r="BO21" s="18">
        <f t="shared" si="1"/>
        <v>96.458748343379995</v>
      </c>
      <c r="BP21" s="18">
        <f t="shared" si="1"/>
        <v>96.458748343379995</v>
      </c>
      <c r="BQ21" s="18">
        <f t="shared" si="2"/>
        <v>96.458748343379995</v>
      </c>
      <c r="BR21" s="18">
        <f t="shared" si="2"/>
        <v>96.458748343379995</v>
      </c>
      <c r="BS21" s="18">
        <f t="shared" si="2"/>
        <v>96.458748343379995</v>
      </c>
      <c r="BT21" s="18">
        <f t="shared" si="2"/>
        <v>96.458748343379995</v>
      </c>
      <c r="BU21" s="18">
        <f t="shared" si="2"/>
        <v>94.215521637719988</v>
      </c>
      <c r="BV21" s="18">
        <f t="shared" si="2"/>
        <v>94.215521637719988</v>
      </c>
      <c r="BW21" s="18">
        <f t="shared" si="2"/>
        <v>94.215521637719988</v>
      </c>
      <c r="BX21" s="18">
        <f t="shared" si="2"/>
        <v>94.215521637719988</v>
      </c>
      <c r="BY21" s="18">
        <f t="shared" si="2"/>
        <v>94.215521637719988</v>
      </c>
      <c r="BZ21" s="18">
        <f t="shared" si="2"/>
        <v>94.215521637719988</v>
      </c>
      <c r="CA21" s="18">
        <f t="shared" si="2"/>
        <v>94.215521637719988</v>
      </c>
      <c r="CB21" s="18">
        <f t="shared" si="2"/>
        <v>91.972294932059981</v>
      </c>
      <c r="CC21" s="18">
        <f t="shared" si="2"/>
        <v>91.972294932059981</v>
      </c>
      <c r="CD21" s="18">
        <f t="shared" si="2"/>
        <v>91.972294932059981</v>
      </c>
      <c r="CE21" s="18">
        <f t="shared" si="2"/>
        <v>91.972294932059981</v>
      </c>
      <c r="CF21" s="18">
        <f t="shared" si="2"/>
        <v>91.972294932059981</v>
      </c>
      <c r="CG21" s="18">
        <f t="shared" si="2"/>
        <v>91.972294932059981</v>
      </c>
      <c r="CH21" s="18">
        <f t="shared" si="2"/>
        <v>91.972294932059981</v>
      </c>
      <c r="CI21" s="18">
        <f t="shared" si="2"/>
        <v>89.729068226400003</v>
      </c>
      <c r="CJ21" s="18">
        <f t="shared" si="2"/>
        <v>89.729068226400003</v>
      </c>
      <c r="CK21" s="18">
        <f t="shared" si="2"/>
        <v>89.729068226400003</v>
      </c>
      <c r="CL21" s="18">
        <f t="shared" si="2"/>
        <v>89.729068226400003</v>
      </c>
      <c r="CM21" s="18">
        <f t="shared" si="2"/>
        <v>89.729068226400003</v>
      </c>
      <c r="CN21" s="18">
        <f t="shared" si="2"/>
        <v>89.729068226400003</v>
      </c>
      <c r="CO21" s="18">
        <f t="shared" si="2"/>
        <v>89.729068226400003</v>
      </c>
      <c r="CP21" s="18">
        <f t="shared" si="2"/>
        <v>87.485841520739996</v>
      </c>
      <c r="CQ21" s="18">
        <f t="shared" si="2"/>
        <v>87.485841520739996</v>
      </c>
      <c r="CR21" s="18">
        <f t="shared" si="2"/>
        <v>87.485841520739996</v>
      </c>
      <c r="CS21" s="18">
        <f t="shared" si="2"/>
        <v>87.485841520739996</v>
      </c>
      <c r="CT21" s="18">
        <f t="shared" si="2"/>
        <v>87.485841520739996</v>
      </c>
      <c r="CU21" s="18">
        <f t="shared" si="2"/>
        <v>87.485841520739996</v>
      </c>
      <c r="CV21" s="18">
        <f t="shared" si="2"/>
        <v>87.485841520739996</v>
      </c>
      <c r="CW21" s="18">
        <f t="shared" si="2"/>
        <v>85.242614815079989</v>
      </c>
      <c r="CX21" s="18">
        <f t="shared" si="2"/>
        <v>85.242614815079989</v>
      </c>
      <c r="CY21" s="18">
        <f t="shared" si="2"/>
        <v>85.242614815079989</v>
      </c>
      <c r="DA21" s="18" t="str">
        <f t="shared" si="7"/>
        <v>TC</v>
      </c>
      <c r="DB21" s="18">
        <f t="shared" si="8"/>
        <v>112.161335283</v>
      </c>
      <c r="DC21" s="18">
        <f t="shared" si="9"/>
        <v>224.322670566</v>
      </c>
      <c r="DD21" s="18">
        <f t="shared" si="10"/>
        <v>336.48400584900003</v>
      </c>
      <c r="DE21" s="18">
        <f t="shared" si="11"/>
        <v>448.645341132</v>
      </c>
      <c r="DF21" s="18">
        <f t="shared" si="12"/>
        <v>560.80667641499997</v>
      </c>
      <c r="DG21" s="18">
        <f t="shared" si="13"/>
        <v>672.96801169799994</v>
      </c>
      <c r="DH21" s="18">
        <f t="shared" si="14"/>
        <v>785.12934698099991</v>
      </c>
      <c r="DI21" s="18">
        <f t="shared" si="15"/>
        <v>897.29068226399988</v>
      </c>
      <c r="DJ21" s="18">
        <f t="shared" si="16"/>
        <v>1009.4520175469999</v>
      </c>
      <c r="DK21" s="18">
        <f t="shared" si="17"/>
        <v>1121.6133528299999</v>
      </c>
      <c r="DL21" s="18">
        <f t="shared" si="18"/>
        <v>1233.7746881129999</v>
      </c>
      <c r="DM21" s="18">
        <f t="shared" si="19"/>
        <v>1345.9360233959999</v>
      </c>
      <c r="DN21" s="18">
        <f t="shared" si="20"/>
        <v>1458.0973586789999</v>
      </c>
      <c r="DO21" s="18">
        <f t="shared" si="21"/>
        <v>1570.2586939619998</v>
      </c>
      <c r="DP21" s="18">
        <f t="shared" si="22"/>
        <v>1682.4200292449998</v>
      </c>
      <c r="DQ21" s="18">
        <f t="shared" si="23"/>
        <v>1794.5813645279998</v>
      </c>
      <c r="DR21" s="18">
        <f t="shared" si="24"/>
        <v>1906.7426998109997</v>
      </c>
      <c r="DS21" s="18">
        <f t="shared" si="25"/>
        <v>2018.9040350939997</v>
      </c>
      <c r="DT21" s="18">
        <f t="shared" si="26"/>
        <v>2131.0653703769999</v>
      </c>
      <c r="DU21" s="18">
        <f t="shared" si="27"/>
        <v>2243.2267056599999</v>
      </c>
      <c r="DV21" s="18">
        <f t="shared" si="28"/>
        <v>2353.1448142373397</v>
      </c>
      <c r="DW21" s="18">
        <f t="shared" si="29"/>
        <v>2463.0629228146795</v>
      </c>
      <c r="DX21" s="18">
        <f t="shared" si="30"/>
        <v>2572.9810313920193</v>
      </c>
      <c r="DY21" s="18">
        <f t="shared" si="31"/>
        <v>2682.8991399693591</v>
      </c>
      <c r="DZ21" s="18">
        <f t="shared" si="4"/>
        <v>2792.8172485466989</v>
      </c>
      <c r="EA21" s="18">
        <f t="shared" si="4"/>
        <v>2902.7353571240387</v>
      </c>
      <c r="EB21" s="18">
        <f t="shared" si="4"/>
        <v>3012.6534657013785</v>
      </c>
      <c r="EC21" s="18">
        <f t="shared" si="4"/>
        <v>3120.3283475730586</v>
      </c>
      <c r="ED21" s="18">
        <f t="shared" si="4"/>
        <v>3228.0032294447387</v>
      </c>
      <c r="EE21" s="18">
        <f t="shared" si="4"/>
        <v>3335.6781113164188</v>
      </c>
      <c r="EF21" s="18">
        <f t="shared" si="4"/>
        <v>3443.3529931880989</v>
      </c>
      <c r="EG21" s="18">
        <f t="shared" si="4"/>
        <v>3551.027875059779</v>
      </c>
      <c r="EH21" s="18">
        <f t="shared" si="4"/>
        <v>3658.7027569314591</v>
      </c>
      <c r="EI21" s="18">
        <f t="shared" si="4"/>
        <v>3766.3776388031392</v>
      </c>
      <c r="EJ21" s="18">
        <f t="shared" si="4"/>
        <v>3871.8092939691592</v>
      </c>
      <c r="EK21" s="18">
        <f t="shared" si="4"/>
        <v>3977.2409491351791</v>
      </c>
      <c r="EL21" s="18">
        <f t="shared" si="4"/>
        <v>4082.672604301199</v>
      </c>
      <c r="EM21" s="18">
        <f t="shared" si="4"/>
        <v>4188.104259467219</v>
      </c>
      <c r="EN21" s="18">
        <f t="shared" si="4"/>
        <v>4293.5359146332394</v>
      </c>
      <c r="EO21" s="18">
        <f t="shared" si="4"/>
        <v>4398.9675697992598</v>
      </c>
      <c r="EP21" s="18">
        <f t="shared" si="4"/>
        <v>4504.3992249652802</v>
      </c>
      <c r="EQ21" s="18">
        <f t="shared" si="4"/>
        <v>4607.5876534256404</v>
      </c>
      <c r="ER21" s="18">
        <f t="shared" si="4"/>
        <v>4710.7760818860006</v>
      </c>
      <c r="ES21" s="18">
        <f t="shared" si="4"/>
        <v>4813.9645103463608</v>
      </c>
      <c r="ET21" s="18">
        <f t="shared" si="4"/>
        <v>4917.1529388067211</v>
      </c>
      <c r="EU21" s="18">
        <f t="shared" si="4"/>
        <v>5020.3413672670813</v>
      </c>
      <c r="EV21" s="18">
        <f t="shared" si="4"/>
        <v>5123.5297957274415</v>
      </c>
      <c r="EW21" s="18">
        <f t="shared" si="4"/>
        <v>5226.7182241878018</v>
      </c>
      <c r="EX21" s="18">
        <f t="shared" si="4"/>
        <v>5327.6634259425018</v>
      </c>
      <c r="EY21" s="18">
        <f t="shared" si="4"/>
        <v>5428.6086276972019</v>
      </c>
      <c r="EZ21" s="18">
        <f t="shared" si="4"/>
        <v>5529.5538294519019</v>
      </c>
      <c r="FA21" s="18">
        <f t="shared" si="4"/>
        <v>5630.499031206602</v>
      </c>
      <c r="FB21" s="18">
        <f t="shared" si="4"/>
        <v>5731.4442329613021</v>
      </c>
      <c r="FC21" s="18">
        <f t="shared" si="4"/>
        <v>5832.3894347160021</v>
      </c>
      <c r="FD21" s="18">
        <f t="shared" si="4"/>
        <v>5933.3346364707022</v>
      </c>
      <c r="FE21" s="18">
        <f t="shared" si="4"/>
        <v>6032.0366115197421</v>
      </c>
      <c r="FF21" s="18">
        <f t="shared" si="4"/>
        <v>6130.738586568782</v>
      </c>
      <c r="FG21" s="18">
        <f t="shared" si="4"/>
        <v>6229.4405616178219</v>
      </c>
      <c r="FH21" s="18">
        <f t="shared" si="4"/>
        <v>6328.1425366668618</v>
      </c>
      <c r="FI21" s="18">
        <f t="shared" si="4"/>
        <v>6426.8445117159017</v>
      </c>
      <c r="FJ21" s="18">
        <f t="shared" si="4"/>
        <v>6525.5464867649416</v>
      </c>
      <c r="FK21" s="18">
        <f t="shared" si="4"/>
        <v>6624.2484618139815</v>
      </c>
      <c r="FL21" s="18">
        <f t="shared" si="4"/>
        <v>6720.7072101573613</v>
      </c>
      <c r="FM21" s="18">
        <f t="shared" si="4"/>
        <v>6817.165958500741</v>
      </c>
      <c r="FN21" s="18">
        <f t="shared" si="4"/>
        <v>6913.6247068441207</v>
      </c>
      <c r="FO21" s="18">
        <f t="shared" si="4"/>
        <v>7010.0834551875005</v>
      </c>
      <c r="FP21" s="18">
        <f t="shared" si="4"/>
        <v>7106.5422035308802</v>
      </c>
      <c r="FQ21" s="18">
        <f t="shared" si="4"/>
        <v>7203.00095187426</v>
      </c>
      <c r="FR21" s="18">
        <f t="shared" si="4"/>
        <v>7299.4597002176397</v>
      </c>
      <c r="FS21" s="18">
        <f t="shared" si="4"/>
        <v>7393.6752218553593</v>
      </c>
      <c r="FT21" s="18">
        <f t="shared" si="4"/>
        <v>7487.8907434930788</v>
      </c>
      <c r="FU21" s="18">
        <f t="shared" si="4"/>
        <v>7582.1062651307984</v>
      </c>
      <c r="FV21" s="18">
        <f t="shared" si="4"/>
        <v>7676.321786768518</v>
      </c>
      <c r="FW21" s="18">
        <f t="shared" si="4"/>
        <v>7770.5373084062376</v>
      </c>
      <c r="FX21" s="18">
        <f t="shared" si="4"/>
        <v>7864.7528300439571</v>
      </c>
      <c r="FY21" s="18">
        <f t="shared" si="4"/>
        <v>7958.9683516816767</v>
      </c>
      <c r="FZ21" s="18">
        <f t="shared" si="4"/>
        <v>8050.940646613737</v>
      </c>
      <c r="GA21" s="18">
        <f t="shared" si="4"/>
        <v>8142.9129415457974</v>
      </c>
      <c r="GB21" s="18">
        <f t="shared" si="4"/>
        <v>8234.8852364778577</v>
      </c>
      <c r="GC21" s="18">
        <f t="shared" si="4"/>
        <v>8326.857531409918</v>
      </c>
      <c r="GD21" s="18">
        <f t="shared" si="4"/>
        <v>8418.8298263419783</v>
      </c>
      <c r="GE21" s="18">
        <f t="shared" si="4"/>
        <v>8510.8021212740387</v>
      </c>
      <c r="GF21" s="18">
        <f t="shared" si="4"/>
        <v>8602.774416206099</v>
      </c>
      <c r="GG21" s="18">
        <f t="shared" si="4"/>
        <v>8692.5034844324982</v>
      </c>
      <c r="GH21" s="18">
        <f t="shared" si="4"/>
        <v>8782.2325526588975</v>
      </c>
      <c r="GI21" s="18">
        <f t="shared" si="4"/>
        <v>8871.9616208852967</v>
      </c>
      <c r="GJ21" s="18">
        <f t="shared" si="4"/>
        <v>8961.690689111696</v>
      </c>
      <c r="GK21" s="18">
        <f t="shared" si="4"/>
        <v>9051.4197573380952</v>
      </c>
      <c r="GL21" s="18">
        <f t="shared" si="5"/>
        <v>9141.1488255644945</v>
      </c>
      <c r="GM21" s="18">
        <f t="shared" si="5"/>
        <v>9230.8778937908937</v>
      </c>
      <c r="GN21" s="18">
        <f t="shared" si="5"/>
        <v>9318.3637353116337</v>
      </c>
      <c r="GO21" s="18">
        <f t="shared" si="5"/>
        <v>9405.8495768323737</v>
      </c>
      <c r="GP21" s="18">
        <f t="shared" si="5"/>
        <v>9493.3354183531137</v>
      </c>
      <c r="GQ21" s="18">
        <f t="shared" si="5"/>
        <v>9580.8212598738537</v>
      </c>
      <c r="GR21" s="18">
        <f t="shared" si="5"/>
        <v>9668.3071013945937</v>
      </c>
      <c r="GS21" s="18">
        <f t="shared" si="5"/>
        <v>9755.7929429153337</v>
      </c>
      <c r="GT21" s="18">
        <f t="shared" si="5"/>
        <v>9843.2787844360737</v>
      </c>
      <c r="GU21" s="18">
        <f t="shared" si="5"/>
        <v>9928.5213992511544</v>
      </c>
      <c r="GV21" s="18">
        <f t="shared" si="5"/>
        <v>10013.764014066235</v>
      </c>
      <c r="GW21" s="18">
        <f t="shared" si="5"/>
        <v>10099.006628881316</v>
      </c>
      <c r="GX21" s="18"/>
    </row>
    <row r="22" spans="1:206" x14ac:dyDescent="0.25">
      <c r="B22" t="s">
        <v>140</v>
      </c>
      <c r="C22">
        <v>1.92</v>
      </c>
      <c r="D22" s="18">
        <f t="shared" si="6"/>
        <v>114.54774667200002</v>
      </c>
      <c r="E22" s="18">
        <f t="shared" si="1"/>
        <v>114.54774667200002</v>
      </c>
      <c r="F22" s="18">
        <f t="shared" si="1"/>
        <v>114.54774667200002</v>
      </c>
      <c r="G22" s="18">
        <f t="shared" si="1"/>
        <v>114.54774667200002</v>
      </c>
      <c r="H22" s="18">
        <f t="shared" si="1"/>
        <v>114.54774667200002</v>
      </c>
      <c r="I22" s="18">
        <f t="shared" si="1"/>
        <v>114.54774667200002</v>
      </c>
      <c r="J22" s="18">
        <f t="shared" si="1"/>
        <v>114.54774667200002</v>
      </c>
      <c r="K22" s="18">
        <f t="shared" si="1"/>
        <v>114.54774667200002</v>
      </c>
      <c r="L22" s="18">
        <f t="shared" si="1"/>
        <v>114.54774667200002</v>
      </c>
      <c r="M22" s="18">
        <f t="shared" si="1"/>
        <v>114.54774667200002</v>
      </c>
      <c r="N22" s="18">
        <f t="shared" si="1"/>
        <v>114.54774667200002</v>
      </c>
      <c r="O22" s="18">
        <f t="shared" si="1"/>
        <v>114.54774667200002</v>
      </c>
      <c r="P22" s="18">
        <f t="shared" si="1"/>
        <v>114.54774667200002</v>
      </c>
      <c r="Q22" s="18">
        <f t="shared" si="1"/>
        <v>114.54774667200002</v>
      </c>
      <c r="R22" s="18">
        <f t="shared" si="1"/>
        <v>114.54774667200002</v>
      </c>
      <c r="S22" s="18">
        <f t="shared" si="1"/>
        <v>114.54774667200002</v>
      </c>
      <c r="T22" s="18">
        <f t="shared" si="1"/>
        <v>114.54774667200002</v>
      </c>
      <c r="U22" s="18">
        <f t="shared" si="1"/>
        <v>114.54774667200002</v>
      </c>
      <c r="V22" s="18">
        <f t="shared" si="1"/>
        <v>114.54774667200002</v>
      </c>
      <c r="W22" s="18">
        <f t="shared" si="1"/>
        <v>114.54774667200002</v>
      </c>
      <c r="X22" s="18">
        <f t="shared" si="1"/>
        <v>112.25679173856</v>
      </c>
      <c r="Y22" s="18">
        <f t="shared" si="1"/>
        <v>112.25679173856</v>
      </c>
      <c r="Z22" s="18">
        <f t="shared" si="1"/>
        <v>112.25679173856</v>
      </c>
      <c r="AA22" s="18">
        <f t="shared" si="1"/>
        <v>112.25679173856</v>
      </c>
      <c r="AB22" s="18">
        <f t="shared" si="1"/>
        <v>112.25679173856</v>
      </c>
      <c r="AC22" s="18">
        <f t="shared" si="1"/>
        <v>112.25679173856</v>
      </c>
      <c r="AD22" s="18">
        <f t="shared" si="1"/>
        <v>112.25679173856</v>
      </c>
      <c r="AE22" s="18">
        <f t="shared" si="1"/>
        <v>109.96583680512001</v>
      </c>
      <c r="AF22" s="18">
        <f t="shared" si="1"/>
        <v>109.96583680512001</v>
      </c>
      <c r="AG22" s="18">
        <f t="shared" si="1"/>
        <v>109.96583680512001</v>
      </c>
      <c r="AH22" s="18">
        <f t="shared" si="1"/>
        <v>109.96583680512001</v>
      </c>
      <c r="AI22" s="18">
        <f t="shared" si="1"/>
        <v>109.96583680512001</v>
      </c>
      <c r="AJ22" s="18">
        <f t="shared" si="1"/>
        <v>109.96583680512001</v>
      </c>
      <c r="AK22" s="18">
        <f t="shared" si="1"/>
        <v>109.96583680512001</v>
      </c>
      <c r="AL22" s="18">
        <f t="shared" si="1"/>
        <v>107.67488187168</v>
      </c>
      <c r="AM22" s="18">
        <f t="shared" si="1"/>
        <v>107.67488187168</v>
      </c>
      <c r="AN22" s="18">
        <f t="shared" si="1"/>
        <v>107.67488187168</v>
      </c>
      <c r="AO22" s="18">
        <f t="shared" si="1"/>
        <v>107.67488187168</v>
      </c>
      <c r="AP22" s="18">
        <f t="shared" si="1"/>
        <v>107.67488187168</v>
      </c>
      <c r="AQ22" s="18">
        <f t="shared" si="1"/>
        <v>107.67488187168</v>
      </c>
      <c r="AR22" s="18">
        <f t="shared" si="1"/>
        <v>107.67488187168</v>
      </c>
      <c r="AS22" s="18">
        <f t="shared" si="1"/>
        <v>105.38392693823999</v>
      </c>
      <c r="AT22" s="18">
        <f t="shared" si="1"/>
        <v>105.38392693823999</v>
      </c>
      <c r="AU22" s="18">
        <f t="shared" si="1"/>
        <v>105.38392693823999</v>
      </c>
      <c r="AV22" s="18">
        <f t="shared" si="1"/>
        <v>105.38392693823999</v>
      </c>
      <c r="AW22" s="18">
        <f t="shared" si="1"/>
        <v>105.38392693823999</v>
      </c>
      <c r="AX22" s="18">
        <f t="shared" si="1"/>
        <v>105.38392693823999</v>
      </c>
      <c r="AY22" s="18">
        <f t="shared" si="1"/>
        <v>105.38392693823999</v>
      </c>
      <c r="AZ22" s="18">
        <f t="shared" si="1"/>
        <v>103.0929720048</v>
      </c>
      <c r="BA22" s="18">
        <f t="shared" si="1"/>
        <v>103.0929720048</v>
      </c>
      <c r="BB22" s="18">
        <f t="shared" si="1"/>
        <v>103.0929720048</v>
      </c>
      <c r="BC22" s="18">
        <f t="shared" si="1"/>
        <v>103.0929720048</v>
      </c>
      <c r="BD22" s="18">
        <f t="shared" si="1"/>
        <v>103.0929720048</v>
      </c>
      <c r="BE22" s="18">
        <f t="shared" si="1"/>
        <v>103.0929720048</v>
      </c>
      <c r="BF22" s="18">
        <f t="shared" si="1"/>
        <v>103.0929720048</v>
      </c>
      <c r="BG22" s="18">
        <f t="shared" si="1"/>
        <v>100.80201707136001</v>
      </c>
      <c r="BH22" s="18">
        <f t="shared" si="1"/>
        <v>100.80201707136001</v>
      </c>
      <c r="BI22" s="18">
        <f t="shared" si="1"/>
        <v>100.80201707136001</v>
      </c>
      <c r="BJ22" s="18">
        <f t="shared" si="1"/>
        <v>100.80201707136001</v>
      </c>
      <c r="BK22" s="18">
        <f t="shared" si="1"/>
        <v>100.80201707136001</v>
      </c>
      <c r="BL22" s="18">
        <f t="shared" si="1"/>
        <v>100.80201707136001</v>
      </c>
      <c r="BM22" s="18">
        <f t="shared" si="1"/>
        <v>100.80201707136001</v>
      </c>
      <c r="BN22" s="18">
        <f t="shared" si="1"/>
        <v>98.511062137920007</v>
      </c>
      <c r="BO22" s="18">
        <f t="shared" si="1"/>
        <v>98.511062137920007</v>
      </c>
      <c r="BP22" s="18">
        <f t="shared" ref="E22:BP26" si="32">((($B$8*$C22)*BP$17)*$B$5)*$B$3+((($B$8*$C22)*BP$17)*(1-$B$5))</f>
        <v>98.511062137920007</v>
      </c>
      <c r="BQ22" s="18">
        <f t="shared" si="2"/>
        <v>98.511062137920007</v>
      </c>
      <c r="BR22" s="18">
        <f t="shared" si="2"/>
        <v>98.511062137920007</v>
      </c>
      <c r="BS22" s="18">
        <f t="shared" si="2"/>
        <v>98.511062137920007</v>
      </c>
      <c r="BT22" s="18">
        <f t="shared" si="2"/>
        <v>98.511062137920007</v>
      </c>
      <c r="BU22" s="18">
        <f t="shared" si="2"/>
        <v>96.220107204480001</v>
      </c>
      <c r="BV22" s="18">
        <f t="shared" si="2"/>
        <v>96.220107204480001</v>
      </c>
      <c r="BW22" s="18">
        <f t="shared" si="2"/>
        <v>96.220107204480001</v>
      </c>
      <c r="BX22" s="18">
        <f t="shared" si="2"/>
        <v>96.220107204480001</v>
      </c>
      <c r="BY22" s="18">
        <f t="shared" si="2"/>
        <v>96.220107204480001</v>
      </c>
      <c r="BZ22" s="18">
        <f t="shared" si="2"/>
        <v>96.220107204480001</v>
      </c>
      <c r="CA22" s="18">
        <f t="shared" si="2"/>
        <v>96.220107204480001</v>
      </c>
      <c r="CB22" s="18">
        <f t="shared" si="2"/>
        <v>93.929152271039996</v>
      </c>
      <c r="CC22" s="18">
        <f t="shared" si="2"/>
        <v>93.929152271039996</v>
      </c>
      <c r="CD22" s="18">
        <f t="shared" si="2"/>
        <v>93.929152271039996</v>
      </c>
      <c r="CE22" s="18">
        <f t="shared" si="2"/>
        <v>93.929152271039996</v>
      </c>
      <c r="CF22" s="18">
        <f t="shared" si="2"/>
        <v>93.929152271039996</v>
      </c>
      <c r="CG22" s="18">
        <f t="shared" si="2"/>
        <v>93.929152271039996</v>
      </c>
      <c r="CH22" s="18">
        <f t="shared" si="2"/>
        <v>93.929152271039996</v>
      </c>
      <c r="CI22" s="18">
        <f t="shared" si="2"/>
        <v>91.638197337600019</v>
      </c>
      <c r="CJ22" s="18">
        <f t="shared" si="2"/>
        <v>91.638197337600019</v>
      </c>
      <c r="CK22" s="18">
        <f t="shared" si="2"/>
        <v>91.638197337600019</v>
      </c>
      <c r="CL22" s="18">
        <f t="shared" si="2"/>
        <v>91.638197337600019</v>
      </c>
      <c r="CM22" s="18">
        <f t="shared" si="2"/>
        <v>91.638197337600019</v>
      </c>
      <c r="CN22" s="18">
        <f t="shared" si="2"/>
        <v>91.638197337600019</v>
      </c>
      <c r="CO22" s="18">
        <f t="shared" si="2"/>
        <v>91.638197337600019</v>
      </c>
      <c r="CP22" s="18">
        <f t="shared" si="2"/>
        <v>89.347242404160014</v>
      </c>
      <c r="CQ22" s="18">
        <f t="shared" si="2"/>
        <v>89.347242404160014</v>
      </c>
      <c r="CR22" s="18">
        <f t="shared" si="2"/>
        <v>89.347242404160014</v>
      </c>
      <c r="CS22" s="18">
        <f t="shared" si="2"/>
        <v>89.347242404160014</v>
      </c>
      <c r="CT22" s="18">
        <f t="shared" si="2"/>
        <v>89.347242404160014</v>
      </c>
      <c r="CU22" s="18">
        <f t="shared" si="2"/>
        <v>89.347242404160014</v>
      </c>
      <c r="CV22" s="18">
        <f t="shared" si="2"/>
        <v>89.347242404160014</v>
      </c>
      <c r="CW22" s="18">
        <f t="shared" si="2"/>
        <v>87.056287470720008</v>
      </c>
      <c r="CX22" s="18">
        <f t="shared" si="2"/>
        <v>87.056287470720008</v>
      </c>
      <c r="CY22" s="18">
        <f t="shared" si="2"/>
        <v>87.056287470720008</v>
      </c>
      <c r="DA22" s="18" t="str">
        <f t="shared" si="7"/>
        <v>TD</v>
      </c>
      <c r="DB22" s="18">
        <f t="shared" si="8"/>
        <v>114.54774667200002</v>
      </c>
      <c r="DC22" s="18">
        <f t="shared" si="9"/>
        <v>229.09549334400003</v>
      </c>
      <c r="DD22" s="18">
        <f t="shared" si="10"/>
        <v>343.64324001600005</v>
      </c>
      <c r="DE22" s="18">
        <f t="shared" si="11"/>
        <v>458.19098668800007</v>
      </c>
      <c r="DF22" s="18">
        <f t="shared" si="12"/>
        <v>572.73873336000008</v>
      </c>
      <c r="DG22" s="18">
        <f t="shared" si="13"/>
        <v>687.2864800320001</v>
      </c>
      <c r="DH22" s="18">
        <f t="shared" si="14"/>
        <v>801.83422670400012</v>
      </c>
      <c r="DI22" s="18">
        <f t="shared" si="15"/>
        <v>916.38197337600013</v>
      </c>
      <c r="DJ22" s="18">
        <f t="shared" si="16"/>
        <v>1030.929720048</v>
      </c>
      <c r="DK22" s="18">
        <f t="shared" si="17"/>
        <v>1145.4774667199999</v>
      </c>
      <c r="DL22" s="18">
        <f t="shared" si="18"/>
        <v>1260.0252133919998</v>
      </c>
      <c r="DM22" s="18">
        <f t="shared" si="19"/>
        <v>1374.5729600639997</v>
      </c>
      <c r="DN22" s="18">
        <f t="shared" si="20"/>
        <v>1489.1207067359996</v>
      </c>
      <c r="DO22" s="18">
        <f t="shared" si="21"/>
        <v>1603.6684534079996</v>
      </c>
      <c r="DP22" s="18">
        <f t="shared" si="22"/>
        <v>1718.2162000799995</v>
      </c>
      <c r="DQ22" s="18">
        <f t="shared" si="23"/>
        <v>1832.7639467519994</v>
      </c>
      <c r="DR22" s="18">
        <f t="shared" si="24"/>
        <v>1947.3116934239993</v>
      </c>
      <c r="DS22" s="18">
        <f t="shared" si="25"/>
        <v>2061.8594400959992</v>
      </c>
      <c r="DT22" s="18">
        <f t="shared" si="26"/>
        <v>2176.4071867679991</v>
      </c>
      <c r="DU22" s="18">
        <f t="shared" si="27"/>
        <v>2290.954933439999</v>
      </c>
      <c r="DV22" s="18">
        <f t="shared" si="28"/>
        <v>2403.2117251785589</v>
      </c>
      <c r="DW22" s="18">
        <f t="shared" si="29"/>
        <v>2515.4685169171189</v>
      </c>
      <c r="DX22" s="18">
        <f t="shared" si="30"/>
        <v>2627.7253086556789</v>
      </c>
      <c r="DY22" s="18">
        <f t="shared" si="31"/>
        <v>2739.9821003942388</v>
      </c>
      <c r="DZ22" s="18">
        <f t="shared" si="4"/>
        <v>2852.2388921327988</v>
      </c>
      <c r="EA22" s="18">
        <f t="shared" si="4"/>
        <v>2964.4956838713588</v>
      </c>
      <c r="EB22" s="18">
        <f t="shared" si="4"/>
        <v>3076.7524756099187</v>
      </c>
      <c r="EC22" s="18">
        <f t="shared" si="4"/>
        <v>3186.7183124150388</v>
      </c>
      <c r="ED22" s="18">
        <f t="shared" si="4"/>
        <v>3296.6841492201588</v>
      </c>
      <c r="EE22" s="18">
        <f t="shared" si="4"/>
        <v>3406.6499860252788</v>
      </c>
      <c r="EF22" s="18">
        <f t="shared" si="4"/>
        <v>3516.6158228303989</v>
      </c>
      <c r="EG22" s="18">
        <f t="shared" si="4"/>
        <v>3626.5816596355189</v>
      </c>
      <c r="EH22" s="18">
        <f t="shared" si="4"/>
        <v>3736.547496440639</v>
      </c>
      <c r="EI22" s="18">
        <f t="shared" si="4"/>
        <v>3846.513333245759</v>
      </c>
      <c r="EJ22" s="18">
        <f t="shared" si="4"/>
        <v>3954.1882151174391</v>
      </c>
      <c r="EK22" s="18">
        <f t="shared" si="4"/>
        <v>4061.8630969891192</v>
      </c>
      <c r="EL22" s="18">
        <f t="shared" si="4"/>
        <v>4169.5379788607988</v>
      </c>
      <c r="EM22" s="18">
        <f t="shared" si="4"/>
        <v>4277.2128607324785</v>
      </c>
      <c r="EN22" s="18">
        <f t="shared" si="4"/>
        <v>4384.8877426041581</v>
      </c>
      <c r="EO22" s="18">
        <f t="shared" si="4"/>
        <v>4492.5626244758378</v>
      </c>
      <c r="EP22" s="18">
        <f t="shared" si="4"/>
        <v>4600.2375063475174</v>
      </c>
      <c r="EQ22" s="18">
        <f t="shared" si="4"/>
        <v>4705.6214332857571</v>
      </c>
      <c r="ER22" s="18">
        <f t="shared" si="4"/>
        <v>4811.0053602239968</v>
      </c>
      <c r="ES22" s="18">
        <f t="shared" si="4"/>
        <v>4916.3892871622365</v>
      </c>
      <c r="ET22" s="18">
        <f t="shared" si="4"/>
        <v>5021.7732141004763</v>
      </c>
      <c r="EU22" s="18">
        <f t="shared" si="4"/>
        <v>5127.157141038716</v>
      </c>
      <c r="EV22" s="18">
        <f t="shared" si="4"/>
        <v>5232.5410679769557</v>
      </c>
      <c r="EW22" s="18">
        <f t="shared" si="4"/>
        <v>5337.9249949151954</v>
      </c>
      <c r="EX22" s="18">
        <f t="shared" si="4"/>
        <v>5441.0179669199952</v>
      </c>
      <c r="EY22" s="18">
        <f t="shared" si="4"/>
        <v>5544.1109389247949</v>
      </c>
      <c r="EZ22" s="18">
        <f t="shared" si="4"/>
        <v>5647.2039109295947</v>
      </c>
      <c r="FA22" s="18">
        <f t="shared" si="4"/>
        <v>5750.2968829343945</v>
      </c>
      <c r="FB22" s="18">
        <f t="shared" si="4"/>
        <v>5853.3898549391943</v>
      </c>
      <c r="FC22" s="18">
        <f t="shared" si="4"/>
        <v>5956.482826943994</v>
      </c>
      <c r="FD22" s="18">
        <f t="shared" si="4"/>
        <v>6059.5757989487938</v>
      </c>
      <c r="FE22" s="18">
        <f t="shared" si="4"/>
        <v>6160.3778160201537</v>
      </c>
      <c r="FF22" s="18">
        <f t="shared" si="4"/>
        <v>6261.1798330915135</v>
      </c>
      <c r="FG22" s="18">
        <f t="shared" si="4"/>
        <v>6361.9818501628733</v>
      </c>
      <c r="FH22" s="18">
        <f t="shared" si="4"/>
        <v>6462.7838672342332</v>
      </c>
      <c r="FI22" s="18">
        <f t="shared" si="4"/>
        <v>6563.585884305593</v>
      </c>
      <c r="FJ22" s="18">
        <f t="shared" si="4"/>
        <v>6664.3879013769529</v>
      </c>
      <c r="FK22" s="18">
        <f t="shared" si="4"/>
        <v>6765.1899184483127</v>
      </c>
      <c r="FL22" s="18">
        <f t="shared" si="4"/>
        <v>6863.7009805862326</v>
      </c>
      <c r="FM22" s="18">
        <f t="shared" si="4"/>
        <v>6962.2120427241525</v>
      </c>
      <c r="FN22" s="18">
        <f t="shared" si="4"/>
        <v>7060.7231048620724</v>
      </c>
      <c r="FO22" s="18">
        <f t="shared" si="4"/>
        <v>7159.2341669999923</v>
      </c>
      <c r="FP22" s="18">
        <f t="shared" si="4"/>
        <v>7257.7452291379122</v>
      </c>
      <c r="FQ22" s="18">
        <f t="shared" si="4"/>
        <v>7356.2562912758322</v>
      </c>
      <c r="FR22" s="18">
        <f t="shared" si="4"/>
        <v>7454.7673534137521</v>
      </c>
      <c r="FS22" s="18">
        <f t="shared" si="4"/>
        <v>7550.987460618232</v>
      </c>
      <c r="FT22" s="18">
        <f t="shared" si="4"/>
        <v>7647.207567822712</v>
      </c>
      <c r="FU22" s="18">
        <f t="shared" si="4"/>
        <v>7743.427675027192</v>
      </c>
      <c r="FV22" s="18">
        <f t="shared" si="4"/>
        <v>7839.647782231672</v>
      </c>
      <c r="FW22" s="18">
        <f t="shared" si="4"/>
        <v>7935.8678894361519</v>
      </c>
      <c r="FX22" s="18">
        <f t="shared" si="4"/>
        <v>8032.0879966406319</v>
      </c>
      <c r="FY22" s="18">
        <f t="shared" si="4"/>
        <v>8128.3081038451119</v>
      </c>
      <c r="FZ22" s="18">
        <f t="shared" si="4"/>
        <v>8222.2372561161519</v>
      </c>
      <c r="GA22" s="18">
        <f t="shared" si="4"/>
        <v>8316.166408387191</v>
      </c>
      <c r="GB22" s="18">
        <f t="shared" si="4"/>
        <v>8410.0955606582302</v>
      </c>
      <c r="GC22" s="18">
        <f t="shared" si="4"/>
        <v>8504.0247129292693</v>
      </c>
      <c r="GD22" s="18">
        <f t="shared" si="4"/>
        <v>8597.9538652003084</v>
      </c>
      <c r="GE22" s="18">
        <f t="shared" si="4"/>
        <v>8691.8830174713476</v>
      </c>
      <c r="GF22" s="18">
        <f t="shared" si="4"/>
        <v>8785.8121697423867</v>
      </c>
      <c r="GG22" s="18">
        <f t="shared" si="4"/>
        <v>8877.4503670799859</v>
      </c>
      <c r="GH22" s="18">
        <f t="shared" si="4"/>
        <v>8969.0885644175851</v>
      </c>
      <c r="GI22" s="18">
        <f t="shared" si="4"/>
        <v>9060.7267617551843</v>
      </c>
      <c r="GJ22" s="18">
        <f t="shared" si="4"/>
        <v>9152.3649590927835</v>
      </c>
      <c r="GK22" s="18">
        <f t="shared" ref="GK22:GK34" si="33">+GJ22+CM22</f>
        <v>9244.0031564303827</v>
      </c>
      <c r="GL22" s="18">
        <f t="shared" si="5"/>
        <v>9335.6413537679819</v>
      </c>
      <c r="GM22" s="18">
        <f t="shared" si="5"/>
        <v>9427.279551105581</v>
      </c>
      <c r="GN22" s="18">
        <f t="shared" si="5"/>
        <v>9516.6267935097403</v>
      </c>
      <c r="GO22" s="18">
        <f t="shared" si="5"/>
        <v>9605.9740359138996</v>
      </c>
      <c r="GP22" s="18">
        <f t="shared" si="5"/>
        <v>9695.3212783180588</v>
      </c>
      <c r="GQ22" s="18">
        <f t="shared" si="5"/>
        <v>9784.6685207222181</v>
      </c>
      <c r="GR22" s="18">
        <f t="shared" si="5"/>
        <v>9874.0157631263774</v>
      </c>
      <c r="GS22" s="18">
        <f t="shared" si="5"/>
        <v>9963.3630055305366</v>
      </c>
      <c r="GT22" s="18">
        <f t="shared" si="5"/>
        <v>10052.710247934696</v>
      </c>
      <c r="GU22" s="18">
        <f t="shared" si="5"/>
        <v>10139.766535405415</v>
      </c>
      <c r="GV22" s="18">
        <f t="shared" si="5"/>
        <v>10226.822822876135</v>
      </c>
      <c r="GW22" s="18">
        <f t="shared" si="5"/>
        <v>10313.879110346854</v>
      </c>
      <c r="GX22" s="18"/>
    </row>
    <row r="23" spans="1:206" x14ac:dyDescent="0.25">
      <c r="B23" t="s">
        <v>146</v>
      </c>
      <c r="C23">
        <v>1.42</v>
      </c>
      <c r="D23" s="18">
        <f t="shared" si="6"/>
        <v>84.717604309500004</v>
      </c>
      <c r="E23" s="18">
        <f t="shared" si="32"/>
        <v>84.717604309500004</v>
      </c>
      <c r="F23" s="18">
        <f t="shared" si="32"/>
        <v>84.717604309500004</v>
      </c>
      <c r="G23" s="18">
        <f t="shared" si="32"/>
        <v>84.717604309500004</v>
      </c>
      <c r="H23" s="18">
        <f t="shared" si="32"/>
        <v>84.717604309500004</v>
      </c>
      <c r="I23" s="18">
        <f t="shared" si="32"/>
        <v>84.717604309500004</v>
      </c>
      <c r="J23" s="18">
        <f t="shared" si="32"/>
        <v>84.717604309500004</v>
      </c>
      <c r="K23" s="18">
        <f t="shared" si="32"/>
        <v>84.717604309500004</v>
      </c>
      <c r="L23" s="18">
        <f t="shared" si="32"/>
        <v>84.717604309500004</v>
      </c>
      <c r="M23" s="18">
        <f t="shared" si="32"/>
        <v>84.717604309500004</v>
      </c>
      <c r="N23" s="18">
        <f t="shared" si="32"/>
        <v>84.717604309500004</v>
      </c>
      <c r="O23" s="18">
        <f t="shared" si="32"/>
        <v>84.717604309500004</v>
      </c>
      <c r="P23" s="18">
        <f t="shared" si="32"/>
        <v>84.717604309500004</v>
      </c>
      <c r="Q23" s="18">
        <f t="shared" si="32"/>
        <v>84.717604309500004</v>
      </c>
      <c r="R23" s="18">
        <f t="shared" si="32"/>
        <v>84.717604309500004</v>
      </c>
      <c r="S23" s="18">
        <f t="shared" si="32"/>
        <v>84.717604309500004</v>
      </c>
      <c r="T23" s="18">
        <f t="shared" si="32"/>
        <v>84.717604309500004</v>
      </c>
      <c r="U23" s="18">
        <f t="shared" si="32"/>
        <v>84.717604309500004</v>
      </c>
      <c r="V23" s="18">
        <f t="shared" si="32"/>
        <v>84.717604309500004</v>
      </c>
      <c r="W23" s="18">
        <f t="shared" si="32"/>
        <v>84.717604309500004</v>
      </c>
      <c r="X23" s="18">
        <f t="shared" si="32"/>
        <v>83.023252223309996</v>
      </c>
      <c r="Y23" s="18">
        <f t="shared" si="32"/>
        <v>83.023252223309996</v>
      </c>
      <c r="Z23" s="18">
        <f t="shared" si="32"/>
        <v>83.023252223309996</v>
      </c>
      <c r="AA23" s="18">
        <f t="shared" si="32"/>
        <v>83.023252223309996</v>
      </c>
      <c r="AB23" s="18">
        <f t="shared" si="32"/>
        <v>83.023252223309996</v>
      </c>
      <c r="AC23" s="18">
        <f t="shared" si="32"/>
        <v>83.023252223309996</v>
      </c>
      <c r="AD23" s="18">
        <f t="shared" si="32"/>
        <v>83.023252223309996</v>
      </c>
      <c r="AE23" s="18">
        <f t="shared" si="32"/>
        <v>81.328900137120002</v>
      </c>
      <c r="AF23" s="18">
        <f t="shared" si="32"/>
        <v>81.328900137120002</v>
      </c>
      <c r="AG23" s="18">
        <f t="shared" si="32"/>
        <v>81.328900137120002</v>
      </c>
      <c r="AH23" s="18">
        <f t="shared" si="32"/>
        <v>81.328900137120002</v>
      </c>
      <c r="AI23" s="18">
        <f t="shared" si="32"/>
        <v>81.328900137120002</v>
      </c>
      <c r="AJ23" s="18">
        <f t="shared" si="32"/>
        <v>81.328900137120002</v>
      </c>
      <c r="AK23" s="18">
        <f t="shared" si="32"/>
        <v>81.328900137120002</v>
      </c>
      <c r="AL23" s="18">
        <f t="shared" si="32"/>
        <v>79.634548050929993</v>
      </c>
      <c r="AM23" s="18">
        <f t="shared" si="32"/>
        <v>79.634548050929993</v>
      </c>
      <c r="AN23" s="18">
        <f t="shared" si="32"/>
        <v>79.634548050929993</v>
      </c>
      <c r="AO23" s="18">
        <f t="shared" si="32"/>
        <v>79.634548050929993</v>
      </c>
      <c r="AP23" s="18">
        <f t="shared" si="32"/>
        <v>79.634548050929993</v>
      </c>
      <c r="AQ23" s="18">
        <f t="shared" si="32"/>
        <v>79.634548050929993</v>
      </c>
      <c r="AR23" s="18">
        <f t="shared" si="32"/>
        <v>79.634548050929993</v>
      </c>
      <c r="AS23" s="18">
        <f t="shared" si="32"/>
        <v>77.940195964739999</v>
      </c>
      <c r="AT23" s="18">
        <f t="shared" si="32"/>
        <v>77.940195964739999</v>
      </c>
      <c r="AU23" s="18">
        <f t="shared" si="32"/>
        <v>77.940195964739999</v>
      </c>
      <c r="AV23" s="18">
        <f t="shared" si="32"/>
        <v>77.940195964739999</v>
      </c>
      <c r="AW23" s="18">
        <f t="shared" si="32"/>
        <v>77.940195964739999</v>
      </c>
      <c r="AX23" s="18">
        <f t="shared" si="32"/>
        <v>77.940195964739999</v>
      </c>
      <c r="AY23" s="18">
        <f t="shared" si="32"/>
        <v>77.940195964739999</v>
      </c>
      <c r="AZ23" s="18">
        <f t="shared" si="32"/>
        <v>76.245843878550005</v>
      </c>
      <c r="BA23" s="18">
        <f t="shared" si="32"/>
        <v>76.245843878550005</v>
      </c>
      <c r="BB23" s="18">
        <f t="shared" si="32"/>
        <v>76.245843878550005</v>
      </c>
      <c r="BC23" s="18">
        <f t="shared" si="32"/>
        <v>76.245843878550005</v>
      </c>
      <c r="BD23" s="18">
        <f t="shared" si="32"/>
        <v>76.245843878550005</v>
      </c>
      <c r="BE23" s="18">
        <f t="shared" si="32"/>
        <v>76.245843878550005</v>
      </c>
      <c r="BF23" s="18">
        <f t="shared" si="32"/>
        <v>76.245843878550005</v>
      </c>
      <c r="BG23" s="18">
        <f t="shared" si="32"/>
        <v>74.551491792359997</v>
      </c>
      <c r="BH23" s="18">
        <f t="shared" si="32"/>
        <v>74.551491792359997</v>
      </c>
      <c r="BI23" s="18">
        <f t="shared" si="32"/>
        <v>74.551491792359997</v>
      </c>
      <c r="BJ23" s="18">
        <f t="shared" si="32"/>
        <v>74.551491792359997</v>
      </c>
      <c r="BK23" s="18">
        <f t="shared" si="32"/>
        <v>74.551491792359997</v>
      </c>
      <c r="BL23" s="18">
        <f t="shared" si="32"/>
        <v>74.551491792359997</v>
      </c>
      <c r="BM23" s="18">
        <f t="shared" si="32"/>
        <v>74.551491792359997</v>
      </c>
      <c r="BN23" s="18">
        <f t="shared" si="32"/>
        <v>72.857139706170003</v>
      </c>
      <c r="BO23" s="18">
        <f t="shared" si="32"/>
        <v>72.857139706170003</v>
      </c>
      <c r="BP23" s="18">
        <f t="shared" si="32"/>
        <v>72.857139706170003</v>
      </c>
      <c r="BQ23" s="18">
        <f t="shared" si="2"/>
        <v>72.857139706170003</v>
      </c>
      <c r="BR23" s="18">
        <f t="shared" si="2"/>
        <v>72.857139706170003</v>
      </c>
      <c r="BS23" s="18">
        <f t="shared" si="2"/>
        <v>72.857139706170003</v>
      </c>
      <c r="BT23" s="18">
        <f t="shared" si="2"/>
        <v>72.857139706170003</v>
      </c>
      <c r="BU23" s="18">
        <f t="shared" si="2"/>
        <v>71.162787619979994</v>
      </c>
      <c r="BV23" s="18">
        <f t="shared" si="2"/>
        <v>71.162787619979994</v>
      </c>
      <c r="BW23" s="18">
        <f t="shared" si="2"/>
        <v>71.162787619979994</v>
      </c>
      <c r="BX23" s="18">
        <f t="shared" si="2"/>
        <v>71.162787619979994</v>
      </c>
      <c r="BY23" s="18">
        <f t="shared" si="2"/>
        <v>71.162787619979994</v>
      </c>
      <c r="BZ23" s="18">
        <f t="shared" si="2"/>
        <v>71.162787619979994</v>
      </c>
      <c r="CA23" s="18">
        <f t="shared" si="2"/>
        <v>71.162787619979994</v>
      </c>
      <c r="CB23" s="18">
        <f t="shared" si="2"/>
        <v>69.46843553379</v>
      </c>
      <c r="CC23" s="18">
        <f t="shared" si="2"/>
        <v>69.46843553379</v>
      </c>
      <c r="CD23" s="18">
        <f t="shared" si="2"/>
        <v>69.46843553379</v>
      </c>
      <c r="CE23" s="18">
        <f t="shared" si="2"/>
        <v>69.46843553379</v>
      </c>
      <c r="CF23" s="18">
        <f t="shared" si="2"/>
        <v>69.46843553379</v>
      </c>
      <c r="CG23" s="18">
        <f t="shared" si="2"/>
        <v>69.46843553379</v>
      </c>
      <c r="CH23" s="18">
        <f t="shared" si="2"/>
        <v>69.46843553379</v>
      </c>
      <c r="CI23" s="18">
        <f t="shared" si="2"/>
        <v>67.774083447599992</v>
      </c>
      <c r="CJ23" s="18">
        <f t="shared" si="2"/>
        <v>67.774083447599992</v>
      </c>
      <c r="CK23" s="18">
        <f t="shared" si="2"/>
        <v>67.774083447599992</v>
      </c>
      <c r="CL23" s="18">
        <f t="shared" si="2"/>
        <v>67.774083447599992</v>
      </c>
      <c r="CM23" s="18">
        <f t="shared" si="2"/>
        <v>67.774083447599992</v>
      </c>
      <c r="CN23" s="18">
        <f t="shared" si="2"/>
        <v>67.774083447599992</v>
      </c>
      <c r="CO23" s="18">
        <f t="shared" si="2"/>
        <v>67.774083447599992</v>
      </c>
      <c r="CP23" s="18">
        <f t="shared" si="2"/>
        <v>66.079731361409998</v>
      </c>
      <c r="CQ23" s="18">
        <f t="shared" si="2"/>
        <v>66.079731361409998</v>
      </c>
      <c r="CR23" s="18">
        <f t="shared" si="2"/>
        <v>66.079731361409998</v>
      </c>
      <c r="CS23" s="18">
        <f t="shared" si="2"/>
        <v>66.079731361409998</v>
      </c>
      <c r="CT23" s="18">
        <f t="shared" si="2"/>
        <v>66.079731361409998</v>
      </c>
      <c r="CU23" s="18">
        <f t="shared" si="2"/>
        <v>66.079731361409998</v>
      </c>
      <c r="CV23" s="18">
        <f t="shared" si="2"/>
        <v>66.079731361409998</v>
      </c>
      <c r="CW23" s="18">
        <f t="shared" si="2"/>
        <v>64.385379275220004</v>
      </c>
      <c r="CX23" s="18">
        <f t="shared" si="2"/>
        <v>64.385379275220004</v>
      </c>
      <c r="CY23" s="18">
        <f t="shared" si="2"/>
        <v>64.385379275220004</v>
      </c>
      <c r="DA23" s="18" t="str">
        <f t="shared" si="7"/>
        <v>TE</v>
      </c>
      <c r="DB23" s="18">
        <f t="shared" si="8"/>
        <v>84.717604309500004</v>
      </c>
      <c r="DC23" s="18">
        <f t="shared" si="9"/>
        <v>169.43520861900001</v>
      </c>
      <c r="DD23" s="18">
        <f t="shared" si="10"/>
        <v>254.1528129285</v>
      </c>
      <c r="DE23" s="18">
        <f t="shared" si="11"/>
        <v>338.87041723800002</v>
      </c>
      <c r="DF23" s="18">
        <f t="shared" si="12"/>
        <v>423.58802154750003</v>
      </c>
      <c r="DG23" s="18">
        <f t="shared" si="13"/>
        <v>508.30562585700005</v>
      </c>
      <c r="DH23" s="18">
        <f t="shared" si="14"/>
        <v>593.02323016650007</v>
      </c>
      <c r="DI23" s="18">
        <f t="shared" si="15"/>
        <v>677.74083447600003</v>
      </c>
      <c r="DJ23" s="18">
        <f t="shared" si="16"/>
        <v>762.45843878549999</v>
      </c>
      <c r="DK23" s="18">
        <f t="shared" si="17"/>
        <v>847.17604309499995</v>
      </c>
      <c r="DL23" s="18">
        <f t="shared" si="18"/>
        <v>931.89364740449992</v>
      </c>
      <c r="DM23" s="18">
        <f t="shared" si="19"/>
        <v>1016.6112517139999</v>
      </c>
      <c r="DN23" s="18">
        <f t="shared" si="20"/>
        <v>1101.3288560234998</v>
      </c>
      <c r="DO23" s="18">
        <f t="shared" si="21"/>
        <v>1186.0464603329999</v>
      </c>
      <c r="DP23" s="18">
        <f t="shared" si="22"/>
        <v>1270.7640646425</v>
      </c>
      <c r="DQ23" s="18">
        <f t="shared" si="23"/>
        <v>1355.4816689520001</v>
      </c>
      <c r="DR23" s="18">
        <f t="shared" si="24"/>
        <v>1440.1992732615001</v>
      </c>
      <c r="DS23" s="18">
        <f t="shared" si="25"/>
        <v>1524.9168775710002</v>
      </c>
      <c r="DT23" s="18">
        <f t="shared" si="26"/>
        <v>1609.6344818805003</v>
      </c>
      <c r="DU23" s="18">
        <f t="shared" si="27"/>
        <v>1694.3520861900004</v>
      </c>
      <c r="DV23" s="18">
        <f t="shared" si="28"/>
        <v>1777.3753384133104</v>
      </c>
      <c r="DW23" s="18">
        <f t="shared" si="29"/>
        <v>1860.3985906366204</v>
      </c>
      <c r="DX23" s="18">
        <f t="shared" si="30"/>
        <v>1943.4218428599304</v>
      </c>
      <c r="DY23" s="18">
        <f t="shared" si="31"/>
        <v>2026.4450950832404</v>
      </c>
      <c r="DZ23" s="18">
        <f t="shared" ref="DZ23:DZ34" si="34">+DY23+AB23</f>
        <v>2109.4683473065502</v>
      </c>
      <c r="EA23" s="18">
        <f t="shared" ref="EA23:EA34" si="35">+DZ23+AC23</f>
        <v>2192.4915995298602</v>
      </c>
      <c r="EB23" s="18">
        <f t="shared" ref="EB23:EB34" si="36">+EA23+AD23</f>
        <v>2275.5148517531702</v>
      </c>
      <c r="EC23" s="18">
        <f t="shared" ref="EC23:EC34" si="37">+EB23+AE23</f>
        <v>2356.8437518902902</v>
      </c>
      <c r="ED23" s="18">
        <f t="shared" ref="ED23:ED34" si="38">+EC23+AF23</f>
        <v>2438.1726520274101</v>
      </c>
      <c r="EE23" s="18">
        <f t="shared" ref="EE23:EE34" si="39">+ED23+AG23</f>
        <v>2519.50155216453</v>
      </c>
      <c r="EF23" s="18">
        <f t="shared" ref="EF23:EF34" si="40">+EE23+AH23</f>
        <v>2600.83045230165</v>
      </c>
      <c r="EG23" s="18">
        <f t="shared" ref="EG23:EG34" si="41">+EF23+AI23</f>
        <v>2682.1593524387699</v>
      </c>
      <c r="EH23" s="18">
        <f t="shared" ref="EH23:EH34" si="42">+EG23+AJ23</f>
        <v>2763.4882525758899</v>
      </c>
      <c r="EI23" s="18">
        <f t="shared" ref="EI23:EI34" si="43">+EH23+AK23</f>
        <v>2844.8171527130098</v>
      </c>
      <c r="EJ23" s="18">
        <f t="shared" ref="EJ23:EJ34" si="44">+EI23+AL23</f>
        <v>2924.4517007639397</v>
      </c>
      <c r="EK23" s="18">
        <f t="shared" ref="EK23:EK34" si="45">+EJ23+AM23</f>
        <v>3004.0862488148696</v>
      </c>
      <c r="EL23" s="18">
        <f t="shared" ref="EL23:EL34" si="46">+EK23+AN23</f>
        <v>3083.7207968657995</v>
      </c>
      <c r="EM23" s="18">
        <f t="shared" ref="EM23:EM34" si="47">+EL23+AO23</f>
        <v>3163.3553449167293</v>
      </c>
      <c r="EN23" s="18">
        <f t="shared" ref="EN23:EN34" si="48">+EM23+AP23</f>
        <v>3242.9898929676592</v>
      </c>
      <c r="EO23" s="18">
        <f t="shared" ref="EO23:EO34" si="49">+EN23+AQ23</f>
        <v>3322.6244410185891</v>
      </c>
      <c r="EP23" s="18">
        <f t="shared" ref="EP23:EP34" si="50">+EO23+AR23</f>
        <v>3402.258989069519</v>
      </c>
      <c r="EQ23" s="18">
        <f t="shared" ref="EQ23:EQ34" si="51">+EP23+AS23</f>
        <v>3480.1991850342588</v>
      </c>
      <c r="ER23" s="18">
        <f t="shared" ref="ER23:ER34" si="52">+EQ23+AT23</f>
        <v>3558.1393809989986</v>
      </c>
      <c r="ES23" s="18">
        <f t="shared" ref="ES23:ES34" si="53">+ER23+AU23</f>
        <v>3636.0795769637384</v>
      </c>
      <c r="ET23" s="18">
        <f t="shared" ref="ET23:ET34" si="54">+ES23+AV23</f>
        <v>3714.0197729284782</v>
      </c>
      <c r="EU23" s="18">
        <f t="shared" ref="EU23:EU34" si="55">+ET23+AW23</f>
        <v>3791.959968893218</v>
      </c>
      <c r="EV23" s="18">
        <f t="shared" ref="EV23:EV34" si="56">+EU23+AX23</f>
        <v>3869.9001648579579</v>
      </c>
      <c r="EW23" s="18">
        <f t="shared" ref="EW23:EW34" si="57">+EV23+AY23</f>
        <v>3947.8403608226977</v>
      </c>
      <c r="EX23" s="18">
        <f t="shared" ref="EX23:EX34" si="58">+EW23+AZ23</f>
        <v>4024.0862047012479</v>
      </c>
      <c r="EY23" s="18">
        <f t="shared" ref="EY23:EY34" si="59">+EX23+BA23</f>
        <v>4100.3320485797976</v>
      </c>
      <c r="EZ23" s="18">
        <f t="shared" ref="EZ23:EZ34" si="60">+EY23+BB23</f>
        <v>4176.5778924583474</v>
      </c>
      <c r="FA23" s="18">
        <f t="shared" ref="FA23:FA34" si="61">+EZ23+BC23</f>
        <v>4252.8237363368971</v>
      </c>
      <c r="FB23" s="18">
        <f t="shared" ref="FB23:FB34" si="62">+FA23+BD23</f>
        <v>4329.0695802154469</v>
      </c>
      <c r="FC23" s="18">
        <f t="shared" ref="FC23:FC34" si="63">+FB23+BE23</f>
        <v>4405.3154240939966</v>
      </c>
      <c r="FD23" s="18">
        <f t="shared" ref="FD23:FD34" si="64">+FC23+BF23</f>
        <v>4481.5612679725464</v>
      </c>
      <c r="FE23" s="18">
        <f t="shared" ref="FE23:FE34" si="65">+FD23+BG23</f>
        <v>4556.1127597649065</v>
      </c>
      <c r="FF23" s="18">
        <f t="shared" ref="FF23:FF34" si="66">+FE23+BH23</f>
        <v>4630.6642515572667</v>
      </c>
      <c r="FG23" s="18">
        <f t="shared" ref="FG23:FG34" si="67">+FF23+BI23</f>
        <v>4705.2157433496268</v>
      </c>
      <c r="FH23" s="18">
        <f t="shared" ref="FH23:FH34" si="68">+FG23+BJ23</f>
        <v>4779.7672351419869</v>
      </c>
      <c r="FI23" s="18">
        <f t="shared" ref="FI23:FI34" si="69">+FH23+BK23</f>
        <v>4854.3187269343471</v>
      </c>
      <c r="FJ23" s="18">
        <f t="shared" ref="FJ23:FJ34" si="70">+FI23+BL23</f>
        <v>4928.8702187267072</v>
      </c>
      <c r="FK23" s="18">
        <f t="shared" ref="FK23:FK34" si="71">+FJ23+BM23</f>
        <v>5003.4217105190673</v>
      </c>
      <c r="FL23" s="18">
        <f t="shared" ref="FL23:FL34" si="72">+FK23+BN23</f>
        <v>5076.278850225237</v>
      </c>
      <c r="FM23" s="18">
        <f t="shared" ref="FM23:FM34" si="73">+FL23+BO23</f>
        <v>5149.1359899314066</v>
      </c>
      <c r="FN23" s="18">
        <f t="shared" ref="FN23:FN34" si="74">+FM23+BP23</f>
        <v>5221.9931296375762</v>
      </c>
      <c r="FO23" s="18">
        <f t="shared" ref="FO23:FO34" si="75">+FN23+BQ23</f>
        <v>5294.8502693437458</v>
      </c>
      <c r="FP23" s="18">
        <f t="shared" ref="FP23:FP34" si="76">+FO23+BR23</f>
        <v>5367.7074090499154</v>
      </c>
      <c r="FQ23" s="18">
        <f t="shared" ref="FQ23:FQ34" si="77">+FP23+BS23</f>
        <v>5440.5645487560851</v>
      </c>
      <c r="FR23" s="18">
        <f t="shared" ref="FR23:FR34" si="78">+FQ23+BT23</f>
        <v>5513.4216884622547</v>
      </c>
      <c r="FS23" s="18">
        <f t="shared" ref="FS23:FS34" si="79">+FR23+BU23</f>
        <v>5584.5844760822347</v>
      </c>
      <c r="FT23" s="18">
        <f t="shared" ref="FT23:FT34" si="80">+FS23+BV23</f>
        <v>5655.7472637022147</v>
      </c>
      <c r="FU23" s="18">
        <f t="shared" ref="FU23:FU34" si="81">+FT23+BW23</f>
        <v>5726.9100513221947</v>
      </c>
      <c r="FV23" s="18">
        <f t="shared" ref="FV23:FV34" si="82">+FU23+BX23</f>
        <v>5798.0728389421747</v>
      </c>
      <c r="FW23" s="18">
        <f t="shared" ref="FW23:FW34" si="83">+FV23+BY23</f>
        <v>5869.2356265621547</v>
      </c>
      <c r="FX23" s="18">
        <f t="shared" ref="FX23:FX34" si="84">+FW23+BZ23</f>
        <v>5940.3984141821347</v>
      </c>
      <c r="FY23" s="18">
        <f t="shared" ref="FY23:FY34" si="85">+FX23+CA23</f>
        <v>6011.5612018021147</v>
      </c>
      <c r="FZ23" s="18">
        <f t="shared" ref="FZ23:FZ34" si="86">+FY23+CB23</f>
        <v>6081.0296373359051</v>
      </c>
      <c r="GA23" s="18">
        <f t="shared" ref="GA23:GA34" si="87">+FZ23+CC23</f>
        <v>6150.4980728696955</v>
      </c>
      <c r="GB23" s="18">
        <f t="shared" ref="GB23:GB34" si="88">+GA23+CD23</f>
        <v>6219.9665084034859</v>
      </c>
      <c r="GC23" s="18">
        <f t="shared" ref="GC23:GC34" si="89">+GB23+CE23</f>
        <v>6289.4349439372763</v>
      </c>
      <c r="GD23" s="18">
        <f t="shared" ref="GD23:GD34" si="90">+GC23+CF23</f>
        <v>6358.9033794710667</v>
      </c>
      <c r="GE23" s="18">
        <f t="shared" ref="GE23:GE34" si="91">+GD23+CG23</f>
        <v>6428.3718150048571</v>
      </c>
      <c r="GF23" s="18">
        <f t="shared" ref="GF23:GF34" si="92">+GE23+CH23</f>
        <v>6497.8402505386475</v>
      </c>
      <c r="GG23" s="18">
        <f t="shared" ref="GG23:GG34" si="93">+GF23+CI23</f>
        <v>6565.6143339862474</v>
      </c>
      <c r="GH23" s="18">
        <f t="shared" ref="GH23:GH34" si="94">+GG23+CJ23</f>
        <v>6633.3884174338473</v>
      </c>
      <c r="GI23" s="18">
        <f t="shared" ref="GI23:GI34" si="95">+GH23+CK23</f>
        <v>6701.1625008814472</v>
      </c>
      <c r="GJ23" s="18">
        <f t="shared" ref="GJ23:GJ34" si="96">+GI23+CL23</f>
        <v>6768.936584329047</v>
      </c>
      <c r="GK23" s="18">
        <f t="shared" si="33"/>
        <v>6836.7106677766469</v>
      </c>
      <c r="GL23" s="18">
        <f t="shared" si="5"/>
        <v>6904.4847512242468</v>
      </c>
      <c r="GM23" s="18">
        <f t="shared" si="5"/>
        <v>6972.2588346718467</v>
      </c>
      <c r="GN23" s="18">
        <f t="shared" si="5"/>
        <v>7038.3385660332569</v>
      </c>
      <c r="GO23" s="18">
        <f t="shared" si="5"/>
        <v>7104.4182973946672</v>
      </c>
      <c r="GP23" s="18">
        <f t="shared" si="5"/>
        <v>7170.4980287560775</v>
      </c>
      <c r="GQ23" s="18">
        <f t="shared" si="5"/>
        <v>7236.5777601174877</v>
      </c>
      <c r="GR23" s="18">
        <f t="shared" si="5"/>
        <v>7302.657491478898</v>
      </c>
      <c r="GS23" s="18">
        <f t="shared" si="5"/>
        <v>7368.7372228403083</v>
      </c>
      <c r="GT23" s="18">
        <f t="shared" si="5"/>
        <v>7434.8169542017185</v>
      </c>
      <c r="GU23" s="18">
        <f t="shared" si="5"/>
        <v>7499.2023334769383</v>
      </c>
      <c r="GV23" s="18">
        <f t="shared" si="5"/>
        <v>7563.587712752158</v>
      </c>
      <c r="GW23" s="18">
        <f t="shared" si="5"/>
        <v>7627.9730920273778</v>
      </c>
      <c r="GX23" s="18"/>
    </row>
    <row r="24" spans="1:206" x14ac:dyDescent="0.25">
      <c r="B24" t="s">
        <v>151</v>
      </c>
      <c r="C24">
        <v>1.61</v>
      </c>
      <c r="D24" s="18">
        <f t="shared" si="6"/>
        <v>96.053058407250006</v>
      </c>
      <c r="E24" s="18">
        <f t="shared" si="32"/>
        <v>96.053058407250006</v>
      </c>
      <c r="F24" s="18">
        <f t="shared" si="32"/>
        <v>96.053058407250006</v>
      </c>
      <c r="G24" s="18">
        <f t="shared" si="32"/>
        <v>96.053058407250006</v>
      </c>
      <c r="H24" s="18">
        <f t="shared" si="32"/>
        <v>96.053058407250006</v>
      </c>
      <c r="I24" s="18">
        <f t="shared" si="32"/>
        <v>96.053058407250006</v>
      </c>
      <c r="J24" s="18">
        <f t="shared" si="32"/>
        <v>96.053058407250006</v>
      </c>
      <c r="K24" s="18">
        <f t="shared" si="32"/>
        <v>96.053058407250006</v>
      </c>
      <c r="L24" s="18">
        <f t="shared" si="32"/>
        <v>96.053058407250006</v>
      </c>
      <c r="M24" s="18">
        <f t="shared" si="32"/>
        <v>96.053058407250006</v>
      </c>
      <c r="N24" s="18">
        <f t="shared" si="32"/>
        <v>96.053058407250006</v>
      </c>
      <c r="O24" s="18">
        <f t="shared" si="32"/>
        <v>96.053058407250006</v>
      </c>
      <c r="P24" s="18">
        <f t="shared" si="32"/>
        <v>96.053058407250006</v>
      </c>
      <c r="Q24" s="18">
        <f t="shared" si="32"/>
        <v>96.053058407250006</v>
      </c>
      <c r="R24" s="18">
        <f t="shared" si="32"/>
        <v>96.053058407250006</v>
      </c>
      <c r="S24" s="18">
        <f t="shared" si="32"/>
        <v>96.053058407250006</v>
      </c>
      <c r="T24" s="18">
        <f t="shared" si="32"/>
        <v>96.053058407250006</v>
      </c>
      <c r="U24" s="18">
        <f t="shared" si="32"/>
        <v>96.053058407250006</v>
      </c>
      <c r="V24" s="18">
        <f t="shared" si="32"/>
        <v>96.053058407250006</v>
      </c>
      <c r="W24" s="18">
        <f t="shared" si="32"/>
        <v>96.053058407250006</v>
      </c>
      <c r="X24" s="18">
        <f t="shared" si="32"/>
        <v>94.131997239105004</v>
      </c>
      <c r="Y24" s="18">
        <f t="shared" si="32"/>
        <v>94.131997239105004</v>
      </c>
      <c r="Z24" s="18">
        <f t="shared" si="32"/>
        <v>94.131997239105004</v>
      </c>
      <c r="AA24" s="18">
        <f t="shared" si="32"/>
        <v>94.131997239105004</v>
      </c>
      <c r="AB24" s="18">
        <f t="shared" si="32"/>
        <v>94.131997239105004</v>
      </c>
      <c r="AC24" s="18">
        <f t="shared" si="32"/>
        <v>94.131997239105004</v>
      </c>
      <c r="AD24" s="18">
        <f t="shared" si="32"/>
        <v>94.131997239105004</v>
      </c>
      <c r="AE24" s="18">
        <f t="shared" si="32"/>
        <v>92.210936070960003</v>
      </c>
      <c r="AF24" s="18">
        <f t="shared" si="32"/>
        <v>92.210936070960003</v>
      </c>
      <c r="AG24" s="18">
        <f t="shared" si="32"/>
        <v>92.210936070960003</v>
      </c>
      <c r="AH24" s="18">
        <f t="shared" si="32"/>
        <v>92.210936070960003</v>
      </c>
      <c r="AI24" s="18">
        <f t="shared" si="32"/>
        <v>92.210936070960003</v>
      </c>
      <c r="AJ24" s="18">
        <f t="shared" si="32"/>
        <v>92.210936070960003</v>
      </c>
      <c r="AK24" s="18">
        <f t="shared" si="32"/>
        <v>92.210936070960003</v>
      </c>
      <c r="AL24" s="18">
        <f t="shared" si="32"/>
        <v>90.289874902814987</v>
      </c>
      <c r="AM24" s="18">
        <f t="shared" si="32"/>
        <v>90.289874902814987</v>
      </c>
      <c r="AN24" s="18">
        <f t="shared" si="32"/>
        <v>90.289874902814987</v>
      </c>
      <c r="AO24" s="18">
        <f t="shared" si="32"/>
        <v>90.289874902814987</v>
      </c>
      <c r="AP24" s="18">
        <f t="shared" si="32"/>
        <v>90.289874902814987</v>
      </c>
      <c r="AQ24" s="18">
        <f t="shared" si="32"/>
        <v>90.289874902814987</v>
      </c>
      <c r="AR24" s="18">
        <f t="shared" si="32"/>
        <v>90.289874902814987</v>
      </c>
      <c r="AS24" s="18">
        <f t="shared" si="32"/>
        <v>88.368813734670013</v>
      </c>
      <c r="AT24" s="18">
        <f t="shared" si="32"/>
        <v>88.368813734670013</v>
      </c>
      <c r="AU24" s="18">
        <f t="shared" si="32"/>
        <v>88.368813734670013</v>
      </c>
      <c r="AV24" s="18">
        <f t="shared" si="32"/>
        <v>88.368813734670013</v>
      </c>
      <c r="AW24" s="18">
        <f t="shared" si="32"/>
        <v>88.368813734670013</v>
      </c>
      <c r="AX24" s="18">
        <f t="shared" si="32"/>
        <v>88.368813734670013</v>
      </c>
      <c r="AY24" s="18">
        <f t="shared" si="32"/>
        <v>88.368813734670013</v>
      </c>
      <c r="AZ24" s="18">
        <f t="shared" si="32"/>
        <v>86.447752566524997</v>
      </c>
      <c r="BA24" s="18">
        <f t="shared" si="32"/>
        <v>86.447752566524997</v>
      </c>
      <c r="BB24" s="18">
        <f t="shared" si="32"/>
        <v>86.447752566524997</v>
      </c>
      <c r="BC24" s="18">
        <f t="shared" si="32"/>
        <v>86.447752566524997</v>
      </c>
      <c r="BD24" s="18">
        <f t="shared" si="32"/>
        <v>86.447752566524997</v>
      </c>
      <c r="BE24" s="18">
        <f t="shared" si="32"/>
        <v>86.447752566524997</v>
      </c>
      <c r="BF24" s="18">
        <f t="shared" si="32"/>
        <v>86.447752566524997</v>
      </c>
      <c r="BG24" s="18">
        <f t="shared" si="32"/>
        <v>84.526691398379995</v>
      </c>
      <c r="BH24" s="18">
        <f t="shared" si="32"/>
        <v>84.526691398379995</v>
      </c>
      <c r="BI24" s="18">
        <f t="shared" si="32"/>
        <v>84.526691398379995</v>
      </c>
      <c r="BJ24" s="18">
        <f t="shared" si="32"/>
        <v>84.526691398379995</v>
      </c>
      <c r="BK24" s="18">
        <f t="shared" si="32"/>
        <v>84.526691398379995</v>
      </c>
      <c r="BL24" s="18">
        <f t="shared" si="32"/>
        <v>84.526691398379995</v>
      </c>
      <c r="BM24" s="18">
        <f t="shared" si="32"/>
        <v>84.526691398379995</v>
      </c>
      <c r="BN24" s="18">
        <f t="shared" si="32"/>
        <v>82.605630230235008</v>
      </c>
      <c r="BO24" s="18">
        <f t="shared" si="32"/>
        <v>82.605630230235008</v>
      </c>
      <c r="BP24" s="18">
        <f t="shared" si="32"/>
        <v>82.605630230235008</v>
      </c>
      <c r="BQ24" s="18">
        <f t="shared" si="2"/>
        <v>82.605630230235008</v>
      </c>
      <c r="BR24" s="18">
        <f t="shared" si="2"/>
        <v>82.605630230235008</v>
      </c>
      <c r="BS24" s="18">
        <f t="shared" si="2"/>
        <v>82.605630230235008</v>
      </c>
      <c r="BT24" s="18">
        <f t="shared" si="2"/>
        <v>82.605630230235008</v>
      </c>
      <c r="BU24" s="18">
        <f t="shared" si="2"/>
        <v>80.684569062089992</v>
      </c>
      <c r="BV24" s="18">
        <f t="shared" si="2"/>
        <v>80.684569062089992</v>
      </c>
      <c r="BW24" s="18">
        <f t="shared" si="2"/>
        <v>80.684569062089992</v>
      </c>
      <c r="BX24" s="18">
        <f t="shared" si="2"/>
        <v>80.684569062089992</v>
      </c>
      <c r="BY24" s="18">
        <f t="shared" si="2"/>
        <v>80.684569062089992</v>
      </c>
      <c r="BZ24" s="18">
        <f t="shared" si="2"/>
        <v>80.684569062089992</v>
      </c>
      <c r="CA24" s="18">
        <f t="shared" si="2"/>
        <v>80.684569062089992</v>
      </c>
      <c r="CB24" s="18">
        <f t="shared" si="2"/>
        <v>78.763507893945004</v>
      </c>
      <c r="CC24" s="18">
        <f t="shared" si="2"/>
        <v>78.763507893945004</v>
      </c>
      <c r="CD24" s="18">
        <f t="shared" si="2"/>
        <v>78.763507893945004</v>
      </c>
      <c r="CE24" s="18">
        <f t="shared" si="2"/>
        <v>78.763507893945004</v>
      </c>
      <c r="CF24" s="18">
        <f t="shared" si="2"/>
        <v>78.763507893945004</v>
      </c>
      <c r="CG24" s="18">
        <f t="shared" si="2"/>
        <v>78.763507893945004</v>
      </c>
      <c r="CH24" s="18">
        <f t="shared" si="2"/>
        <v>78.763507893945004</v>
      </c>
      <c r="CI24" s="18">
        <f t="shared" si="2"/>
        <v>76.842446725800016</v>
      </c>
      <c r="CJ24" s="18">
        <f t="shared" si="2"/>
        <v>76.842446725800016</v>
      </c>
      <c r="CK24" s="18">
        <f t="shared" si="2"/>
        <v>76.842446725800016</v>
      </c>
      <c r="CL24" s="18">
        <f t="shared" si="2"/>
        <v>76.842446725800016</v>
      </c>
      <c r="CM24" s="18">
        <f t="shared" si="2"/>
        <v>76.842446725800016</v>
      </c>
      <c r="CN24" s="18">
        <f t="shared" si="2"/>
        <v>76.842446725800016</v>
      </c>
      <c r="CO24" s="18">
        <f t="shared" si="2"/>
        <v>76.842446725800016</v>
      </c>
      <c r="CP24" s="18">
        <f t="shared" si="2"/>
        <v>74.921385557655</v>
      </c>
      <c r="CQ24" s="18">
        <f t="shared" si="2"/>
        <v>74.921385557655</v>
      </c>
      <c r="CR24" s="18">
        <f t="shared" si="2"/>
        <v>74.921385557655</v>
      </c>
      <c r="CS24" s="18">
        <f t="shared" si="2"/>
        <v>74.921385557655</v>
      </c>
      <c r="CT24" s="18">
        <f t="shared" si="2"/>
        <v>74.921385557655</v>
      </c>
      <c r="CU24" s="18">
        <f t="shared" si="2"/>
        <v>74.921385557655</v>
      </c>
      <c r="CV24" s="18">
        <f t="shared" si="2"/>
        <v>74.921385557655</v>
      </c>
      <c r="CW24" s="18">
        <f t="shared" si="2"/>
        <v>73.000324389510013</v>
      </c>
      <c r="CX24" s="18">
        <f t="shared" si="2"/>
        <v>73.000324389510013</v>
      </c>
      <c r="CY24" s="18">
        <f t="shared" si="2"/>
        <v>73.000324389510013</v>
      </c>
      <c r="DA24" s="18" t="str">
        <f t="shared" si="7"/>
        <v>TF</v>
      </c>
      <c r="DB24" s="18">
        <f t="shared" si="8"/>
        <v>96.053058407250006</v>
      </c>
      <c r="DC24" s="18">
        <f t="shared" si="9"/>
        <v>192.10611681450001</v>
      </c>
      <c r="DD24" s="18">
        <f t="shared" si="10"/>
        <v>288.15917522175005</v>
      </c>
      <c r="DE24" s="18">
        <f t="shared" si="11"/>
        <v>384.21223362900002</v>
      </c>
      <c r="DF24" s="18">
        <f t="shared" si="12"/>
        <v>480.26529203625</v>
      </c>
      <c r="DG24" s="18">
        <f t="shared" si="13"/>
        <v>576.31835044349998</v>
      </c>
      <c r="DH24" s="18">
        <f t="shared" si="14"/>
        <v>672.37140885074996</v>
      </c>
      <c r="DI24" s="18">
        <f t="shared" si="15"/>
        <v>768.42446725799994</v>
      </c>
      <c r="DJ24" s="18">
        <f t="shared" si="16"/>
        <v>864.47752566524991</v>
      </c>
      <c r="DK24" s="18">
        <f t="shared" si="17"/>
        <v>960.53058407249989</v>
      </c>
      <c r="DL24" s="18">
        <f t="shared" si="18"/>
        <v>1056.5836424797499</v>
      </c>
      <c r="DM24" s="18">
        <f t="shared" si="19"/>
        <v>1152.636700887</v>
      </c>
      <c r="DN24" s="18">
        <f t="shared" si="20"/>
        <v>1248.6897592942501</v>
      </c>
      <c r="DO24" s="18">
        <f t="shared" si="21"/>
        <v>1344.7428177015001</v>
      </c>
      <c r="DP24" s="18">
        <f t="shared" si="22"/>
        <v>1440.7958761087502</v>
      </c>
      <c r="DQ24" s="18">
        <f t="shared" si="23"/>
        <v>1536.8489345160003</v>
      </c>
      <c r="DR24" s="18">
        <f t="shared" si="24"/>
        <v>1632.9019929232504</v>
      </c>
      <c r="DS24" s="18">
        <f t="shared" si="25"/>
        <v>1728.9550513305005</v>
      </c>
      <c r="DT24" s="18">
        <f t="shared" si="26"/>
        <v>1825.0081097377506</v>
      </c>
      <c r="DU24" s="18">
        <f t="shared" si="27"/>
        <v>1921.0611681450007</v>
      </c>
      <c r="DV24" s="18">
        <f t="shared" si="28"/>
        <v>2015.1931653841057</v>
      </c>
      <c r="DW24" s="18">
        <f t="shared" si="29"/>
        <v>2109.3251626232109</v>
      </c>
      <c r="DX24" s="18">
        <f t="shared" si="30"/>
        <v>2203.4571598623161</v>
      </c>
      <c r="DY24" s="18">
        <f t="shared" si="31"/>
        <v>2297.5891571014213</v>
      </c>
      <c r="DZ24" s="18">
        <f t="shared" si="34"/>
        <v>2391.7211543405265</v>
      </c>
      <c r="EA24" s="18">
        <f t="shared" si="35"/>
        <v>2485.8531515796317</v>
      </c>
      <c r="EB24" s="18">
        <f t="shared" si="36"/>
        <v>2579.9851488187369</v>
      </c>
      <c r="EC24" s="18">
        <f t="shared" si="37"/>
        <v>2672.196084889697</v>
      </c>
      <c r="ED24" s="18">
        <f t="shared" si="38"/>
        <v>2764.4070209606571</v>
      </c>
      <c r="EE24" s="18">
        <f t="shared" si="39"/>
        <v>2856.6179570316172</v>
      </c>
      <c r="EF24" s="18">
        <f t="shared" si="40"/>
        <v>2948.8288931025772</v>
      </c>
      <c r="EG24" s="18">
        <f t="shared" si="41"/>
        <v>3041.0398291735373</v>
      </c>
      <c r="EH24" s="18">
        <f t="shared" si="42"/>
        <v>3133.2507652444974</v>
      </c>
      <c r="EI24" s="18">
        <f t="shared" si="43"/>
        <v>3225.4617013154575</v>
      </c>
      <c r="EJ24" s="18">
        <f t="shared" si="44"/>
        <v>3315.7515762182725</v>
      </c>
      <c r="EK24" s="18">
        <f t="shared" si="45"/>
        <v>3406.0414511210874</v>
      </c>
      <c r="EL24" s="18">
        <f t="shared" si="46"/>
        <v>3496.3313260239024</v>
      </c>
      <c r="EM24" s="18">
        <f t="shared" si="47"/>
        <v>3586.6212009267174</v>
      </c>
      <c r="EN24" s="18">
        <f t="shared" si="48"/>
        <v>3676.9110758295324</v>
      </c>
      <c r="EO24" s="18">
        <f t="shared" si="49"/>
        <v>3767.2009507323473</v>
      </c>
      <c r="EP24" s="18">
        <f t="shared" si="50"/>
        <v>3857.4908256351623</v>
      </c>
      <c r="EQ24" s="18">
        <f t="shared" si="51"/>
        <v>3945.8596393698322</v>
      </c>
      <c r="ER24" s="18">
        <f t="shared" si="52"/>
        <v>4034.228453104502</v>
      </c>
      <c r="ES24" s="18">
        <f t="shared" si="53"/>
        <v>4122.5972668391723</v>
      </c>
      <c r="ET24" s="18">
        <f t="shared" si="54"/>
        <v>4210.9660805738422</v>
      </c>
      <c r="EU24" s="18">
        <f t="shared" si="55"/>
        <v>4299.334894308512</v>
      </c>
      <c r="EV24" s="18">
        <f t="shared" si="56"/>
        <v>4387.7037080431819</v>
      </c>
      <c r="EW24" s="18">
        <f t="shared" si="57"/>
        <v>4476.0725217778518</v>
      </c>
      <c r="EX24" s="18">
        <f t="shared" si="58"/>
        <v>4562.520274344377</v>
      </c>
      <c r="EY24" s="18">
        <f t="shared" si="59"/>
        <v>4648.9680269109022</v>
      </c>
      <c r="EZ24" s="18">
        <f t="shared" si="60"/>
        <v>4735.4157794774273</v>
      </c>
      <c r="FA24" s="18">
        <f t="shared" si="61"/>
        <v>4821.8635320439525</v>
      </c>
      <c r="FB24" s="18">
        <f t="shared" si="62"/>
        <v>4908.3112846104777</v>
      </c>
      <c r="FC24" s="18">
        <f t="shared" si="63"/>
        <v>4994.7590371770029</v>
      </c>
      <c r="FD24" s="18">
        <f t="shared" si="64"/>
        <v>5081.2067897435281</v>
      </c>
      <c r="FE24" s="18">
        <f t="shared" si="65"/>
        <v>5165.7334811419078</v>
      </c>
      <c r="FF24" s="18">
        <f t="shared" si="66"/>
        <v>5250.2601725402874</v>
      </c>
      <c r="FG24" s="18">
        <f t="shared" si="67"/>
        <v>5334.786863938667</v>
      </c>
      <c r="FH24" s="18">
        <f t="shared" si="68"/>
        <v>5419.3135553370466</v>
      </c>
      <c r="FI24" s="18">
        <f t="shared" si="69"/>
        <v>5503.8402467354263</v>
      </c>
      <c r="FJ24" s="18">
        <f t="shared" si="70"/>
        <v>5588.3669381338059</v>
      </c>
      <c r="FK24" s="18">
        <f t="shared" si="71"/>
        <v>5672.8936295321855</v>
      </c>
      <c r="FL24" s="18">
        <f t="shared" si="72"/>
        <v>5755.4992597624205</v>
      </c>
      <c r="FM24" s="18">
        <f t="shared" si="73"/>
        <v>5838.1048899926554</v>
      </c>
      <c r="FN24" s="18">
        <f t="shared" si="74"/>
        <v>5920.7105202228904</v>
      </c>
      <c r="FO24" s="18">
        <f t="shared" si="75"/>
        <v>6003.3161504531254</v>
      </c>
      <c r="FP24" s="18">
        <f t="shared" si="76"/>
        <v>6085.9217806833603</v>
      </c>
      <c r="FQ24" s="18">
        <f t="shared" si="77"/>
        <v>6168.5274109135953</v>
      </c>
      <c r="FR24" s="18">
        <f t="shared" si="78"/>
        <v>6251.1330411438303</v>
      </c>
      <c r="FS24" s="18">
        <f t="shared" si="79"/>
        <v>6331.8176102059206</v>
      </c>
      <c r="FT24" s="18">
        <f t="shared" si="80"/>
        <v>6412.5021792680109</v>
      </c>
      <c r="FU24" s="18">
        <f t="shared" si="81"/>
        <v>6493.1867483301012</v>
      </c>
      <c r="FV24" s="18">
        <f t="shared" si="82"/>
        <v>6573.8713173921915</v>
      </c>
      <c r="FW24" s="18">
        <f t="shared" si="83"/>
        <v>6654.5558864542818</v>
      </c>
      <c r="FX24" s="18">
        <f t="shared" si="84"/>
        <v>6735.2404555163721</v>
      </c>
      <c r="FY24" s="18">
        <f t="shared" si="85"/>
        <v>6815.9250245784624</v>
      </c>
      <c r="FZ24" s="18">
        <f t="shared" si="86"/>
        <v>6894.6885324724071</v>
      </c>
      <c r="GA24" s="18">
        <f t="shared" si="87"/>
        <v>6973.4520403663519</v>
      </c>
      <c r="GB24" s="18">
        <f t="shared" si="88"/>
        <v>7052.2155482602966</v>
      </c>
      <c r="GC24" s="18">
        <f t="shared" si="89"/>
        <v>7130.9790561542413</v>
      </c>
      <c r="GD24" s="18">
        <f t="shared" si="90"/>
        <v>7209.7425640481861</v>
      </c>
      <c r="GE24" s="18">
        <f t="shared" si="91"/>
        <v>7288.5060719421308</v>
      </c>
      <c r="GF24" s="18">
        <f t="shared" si="92"/>
        <v>7367.2695798360755</v>
      </c>
      <c r="GG24" s="18">
        <f t="shared" si="93"/>
        <v>7444.1120265618756</v>
      </c>
      <c r="GH24" s="18">
        <f t="shared" si="94"/>
        <v>7520.9544732876757</v>
      </c>
      <c r="GI24" s="18">
        <f t="shared" si="95"/>
        <v>7597.7969200134758</v>
      </c>
      <c r="GJ24" s="18">
        <f t="shared" si="96"/>
        <v>7674.6393667392758</v>
      </c>
      <c r="GK24" s="18">
        <f t="shared" si="33"/>
        <v>7751.4818134650759</v>
      </c>
      <c r="GL24" s="18">
        <f t="shared" si="5"/>
        <v>7828.324260190876</v>
      </c>
      <c r="GM24" s="18">
        <f t="shared" si="5"/>
        <v>7905.166706916676</v>
      </c>
      <c r="GN24" s="18">
        <f t="shared" si="5"/>
        <v>7980.0880924743315</v>
      </c>
      <c r="GO24" s="18">
        <f t="shared" si="5"/>
        <v>8055.0094780319869</v>
      </c>
      <c r="GP24" s="18">
        <f t="shared" si="5"/>
        <v>8129.9308635896423</v>
      </c>
      <c r="GQ24" s="18">
        <f t="shared" si="5"/>
        <v>8204.8522491472977</v>
      </c>
      <c r="GR24" s="18">
        <f t="shared" si="5"/>
        <v>8279.7736347049522</v>
      </c>
      <c r="GS24" s="18">
        <f t="shared" si="5"/>
        <v>8354.6950202626067</v>
      </c>
      <c r="GT24" s="18">
        <f t="shared" si="5"/>
        <v>8429.6164058202612</v>
      </c>
      <c r="GU24" s="18">
        <f t="shared" si="5"/>
        <v>8502.616730209771</v>
      </c>
      <c r="GV24" s="18">
        <f t="shared" si="5"/>
        <v>8575.6170545992809</v>
      </c>
      <c r="GW24" s="18">
        <f t="shared" si="5"/>
        <v>8648.6173789887907</v>
      </c>
      <c r="GX24" s="18"/>
    </row>
    <row r="25" spans="1:206" x14ac:dyDescent="0.25">
      <c r="B25" t="s">
        <v>65</v>
      </c>
      <c r="C25">
        <v>1.67</v>
      </c>
      <c r="D25" s="18">
        <f t="shared" si="6"/>
        <v>99.632675490750003</v>
      </c>
      <c r="E25" s="18">
        <f t="shared" si="32"/>
        <v>99.632675490750003</v>
      </c>
      <c r="F25" s="18">
        <f t="shared" si="32"/>
        <v>99.632675490750003</v>
      </c>
      <c r="G25" s="18">
        <f t="shared" si="32"/>
        <v>99.632675490750003</v>
      </c>
      <c r="H25" s="18">
        <f t="shared" si="32"/>
        <v>99.632675490750003</v>
      </c>
      <c r="I25" s="18">
        <f t="shared" si="32"/>
        <v>99.632675490750003</v>
      </c>
      <c r="J25" s="18">
        <f t="shared" si="32"/>
        <v>99.632675490750003</v>
      </c>
      <c r="K25" s="18">
        <f t="shared" si="32"/>
        <v>99.632675490750003</v>
      </c>
      <c r="L25" s="18">
        <f t="shared" si="32"/>
        <v>99.632675490750003</v>
      </c>
      <c r="M25" s="18">
        <f t="shared" si="32"/>
        <v>99.632675490750003</v>
      </c>
      <c r="N25" s="18">
        <f t="shared" si="32"/>
        <v>99.632675490750003</v>
      </c>
      <c r="O25" s="18">
        <f t="shared" si="32"/>
        <v>99.632675490750003</v>
      </c>
      <c r="P25" s="18">
        <f t="shared" si="32"/>
        <v>99.632675490750003</v>
      </c>
      <c r="Q25" s="18">
        <f t="shared" si="32"/>
        <v>99.632675490750003</v>
      </c>
      <c r="R25" s="18">
        <f t="shared" si="32"/>
        <v>99.632675490750003</v>
      </c>
      <c r="S25" s="18">
        <f t="shared" si="32"/>
        <v>99.632675490750003</v>
      </c>
      <c r="T25" s="18">
        <f t="shared" si="32"/>
        <v>99.632675490750003</v>
      </c>
      <c r="U25" s="18">
        <f t="shared" si="32"/>
        <v>99.632675490750003</v>
      </c>
      <c r="V25" s="18">
        <f t="shared" si="32"/>
        <v>99.632675490750003</v>
      </c>
      <c r="W25" s="18">
        <f t="shared" si="32"/>
        <v>99.632675490750003</v>
      </c>
      <c r="X25" s="18">
        <f t="shared" si="32"/>
        <v>97.640021980935003</v>
      </c>
      <c r="Y25" s="18">
        <f t="shared" si="32"/>
        <v>97.640021980935003</v>
      </c>
      <c r="Z25" s="18">
        <f t="shared" si="32"/>
        <v>97.640021980935003</v>
      </c>
      <c r="AA25" s="18">
        <f t="shared" si="32"/>
        <v>97.640021980935003</v>
      </c>
      <c r="AB25" s="18">
        <f t="shared" si="32"/>
        <v>97.640021980935003</v>
      </c>
      <c r="AC25" s="18">
        <f t="shared" si="32"/>
        <v>97.640021980935003</v>
      </c>
      <c r="AD25" s="18">
        <f t="shared" si="32"/>
        <v>97.640021980935003</v>
      </c>
      <c r="AE25" s="18">
        <f t="shared" si="32"/>
        <v>95.647368471119989</v>
      </c>
      <c r="AF25" s="18">
        <f t="shared" si="32"/>
        <v>95.647368471119989</v>
      </c>
      <c r="AG25" s="18">
        <f t="shared" si="32"/>
        <v>95.647368471119989</v>
      </c>
      <c r="AH25" s="18">
        <f t="shared" si="32"/>
        <v>95.647368471119989</v>
      </c>
      <c r="AI25" s="18">
        <f t="shared" si="32"/>
        <v>95.647368471119989</v>
      </c>
      <c r="AJ25" s="18">
        <f t="shared" si="32"/>
        <v>95.647368471119989</v>
      </c>
      <c r="AK25" s="18">
        <f t="shared" si="32"/>
        <v>95.647368471119989</v>
      </c>
      <c r="AL25" s="18">
        <f t="shared" si="32"/>
        <v>93.65471496130499</v>
      </c>
      <c r="AM25" s="18">
        <f t="shared" si="32"/>
        <v>93.65471496130499</v>
      </c>
      <c r="AN25" s="18">
        <f t="shared" si="32"/>
        <v>93.65471496130499</v>
      </c>
      <c r="AO25" s="18">
        <f t="shared" si="32"/>
        <v>93.65471496130499</v>
      </c>
      <c r="AP25" s="18">
        <f t="shared" si="32"/>
        <v>93.65471496130499</v>
      </c>
      <c r="AQ25" s="18">
        <f t="shared" si="32"/>
        <v>93.65471496130499</v>
      </c>
      <c r="AR25" s="18">
        <f t="shared" si="32"/>
        <v>93.65471496130499</v>
      </c>
      <c r="AS25" s="18">
        <f t="shared" si="32"/>
        <v>91.662061451490004</v>
      </c>
      <c r="AT25" s="18">
        <f t="shared" si="32"/>
        <v>91.662061451490004</v>
      </c>
      <c r="AU25" s="18">
        <f t="shared" si="32"/>
        <v>91.662061451490004</v>
      </c>
      <c r="AV25" s="18">
        <f t="shared" si="32"/>
        <v>91.662061451490004</v>
      </c>
      <c r="AW25" s="18">
        <f t="shared" si="32"/>
        <v>91.662061451490004</v>
      </c>
      <c r="AX25" s="18">
        <f t="shared" si="32"/>
        <v>91.662061451490004</v>
      </c>
      <c r="AY25" s="18">
        <f t="shared" si="32"/>
        <v>91.662061451490004</v>
      </c>
      <c r="AZ25" s="18">
        <f t="shared" si="32"/>
        <v>89.669407941675004</v>
      </c>
      <c r="BA25" s="18">
        <f t="shared" si="32"/>
        <v>89.669407941675004</v>
      </c>
      <c r="BB25" s="18">
        <f t="shared" si="32"/>
        <v>89.669407941675004</v>
      </c>
      <c r="BC25" s="18">
        <f t="shared" si="32"/>
        <v>89.669407941675004</v>
      </c>
      <c r="BD25" s="18">
        <f t="shared" si="32"/>
        <v>89.669407941675004</v>
      </c>
      <c r="BE25" s="18">
        <f t="shared" si="32"/>
        <v>89.669407941675004</v>
      </c>
      <c r="BF25" s="18">
        <f t="shared" si="32"/>
        <v>89.669407941675004</v>
      </c>
      <c r="BG25" s="18">
        <f t="shared" si="32"/>
        <v>87.67675443185999</v>
      </c>
      <c r="BH25" s="18">
        <f t="shared" si="32"/>
        <v>87.67675443185999</v>
      </c>
      <c r="BI25" s="18">
        <f t="shared" si="32"/>
        <v>87.67675443185999</v>
      </c>
      <c r="BJ25" s="18">
        <f t="shared" si="32"/>
        <v>87.67675443185999</v>
      </c>
      <c r="BK25" s="18">
        <f t="shared" si="32"/>
        <v>87.67675443185999</v>
      </c>
      <c r="BL25" s="18">
        <f t="shared" si="32"/>
        <v>87.67675443185999</v>
      </c>
      <c r="BM25" s="18">
        <f t="shared" si="32"/>
        <v>87.67675443185999</v>
      </c>
      <c r="BN25" s="18">
        <f t="shared" si="32"/>
        <v>85.684100922044991</v>
      </c>
      <c r="BO25" s="18">
        <f t="shared" si="32"/>
        <v>85.684100922044991</v>
      </c>
      <c r="BP25" s="18">
        <f t="shared" si="32"/>
        <v>85.684100922044991</v>
      </c>
      <c r="BQ25" s="18">
        <f t="shared" si="2"/>
        <v>85.684100922044991</v>
      </c>
      <c r="BR25" s="18">
        <f t="shared" si="2"/>
        <v>85.684100922044991</v>
      </c>
      <c r="BS25" s="18">
        <f t="shared" si="2"/>
        <v>85.684100922044991</v>
      </c>
      <c r="BT25" s="18">
        <f t="shared" si="2"/>
        <v>85.684100922044991</v>
      </c>
      <c r="BU25" s="18">
        <f t="shared" si="2"/>
        <v>83.691447412230005</v>
      </c>
      <c r="BV25" s="18">
        <f t="shared" si="2"/>
        <v>83.691447412230005</v>
      </c>
      <c r="BW25" s="18">
        <f t="shared" si="2"/>
        <v>83.691447412230005</v>
      </c>
      <c r="BX25" s="18">
        <f t="shared" si="2"/>
        <v>83.691447412230005</v>
      </c>
      <c r="BY25" s="18">
        <f t="shared" si="2"/>
        <v>83.691447412230005</v>
      </c>
      <c r="BZ25" s="18">
        <f t="shared" si="2"/>
        <v>83.691447412230005</v>
      </c>
      <c r="CA25" s="18">
        <f t="shared" si="2"/>
        <v>83.691447412230005</v>
      </c>
      <c r="CB25" s="18">
        <f t="shared" si="2"/>
        <v>81.698793902414991</v>
      </c>
      <c r="CC25" s="18">
        <f t="shared" si="2"/>
        <v>81.698793902414991</v>
      </c>
      <c r="CD25" s="18">
        <f t="shared" si="2"/>
        <v>81.698793902414991</v>
      </c>
      <c r="CE25" s="18">
        <f t="shared" si="2"/>
        <v>81.698793902414991</v>
      </c>
      <c r="CF25" s="18">
        <f t="shared" si="2"/>
        <v>81.698793902414991</v>
      </c>
      <c r="CG25" s="18">
        <f t="shared" si="2"/>
        <v>81.698793902414991</v>
      </c>
      <c r="CH25" s="18">
        <f t="shared" si="2"/>
        <v>81.698793902414991</v>
      </c>
      <c r="CI25" s="18">
        <f t="shared" si="2"/>
        <v>79.706140392600005</v>
      </c>
      <c r="CJ25" s="18">
        <f t="shared" si="2"/>
        <v>79.706140392600005</v>
      </c>
      <c r="CK25" s="18">
        <f t="shared" si="2"/>
        <v>79.706140392600005</v>
      </c>
      <c r="CL25" s="18">
        <f t="shared" si="2"/>
        <v>79.706140392600005</v>
      </c>
      <c r="CM25" s="18">
        <f t="shared" si="2"/>
        <v>79.706140392600005</v>
      </c>
      <c r="CN25" s="18">
        <f t="shared" si="2"/>
        <v>79.706140392600005</v>
      </c>
      <c r="CO25" s="18">
        <f t="shared" si="2"/>
        <v>79.706140392600005</v>
      </c>
      <c r="CP25" s="18">
        <f t="shared" si="2"/>
        <v>77.713486882785006</v>
      </c>
      <c r="CQ25" s="18">
        <f t="shared" si="2"/>
        <v>77.713486882785006</v>
      </c>
      <c r="CR25" s="18">
        <f t="shared" si="2"/>
        <v>77.713486882785006</v>
      </c>
      <c r="CS25" s="18">
        <f t="shared" si="2"/>
        <v>77.713486882785006</v>
      </c>
      <c r="CT25" s="18">
        <f t="shared" si="2"/>
        <v>77.713486882785006</v>
      </c>
      <c r="CU25" s="18">
        <f t="shared" si="2"/>
        <v>77.713486882785006</v>
      </c>
      <c r="CV25" s="18">
        <f t="shared" si="2"/>
        <v>77.713486882785006</v>
      </c>
      <c r="CW25" s="18">
        <f t="shared" si="2"/>
        <v>75.720833372969992</v>
      </c>
      <c r="CX25" s="18">
        <f t="shared" si="2"/>
        <v>75.720833372969992</v>
      </c>
      <c r="CY25" s="18">
        <f t="shared" si="2"/>
        <v>75.720833372969992</v>
      </c>
      <c r="DA25" s="18" t="str">
        <f t="shared" si="7"/>
        <v>TG</v>
      </c>
      <c r="DB25" s="18">
        <f t="shared" si="8"/>
        <v>99.632675490750003</v>
      </c>
      <c r="DC25" s="18">
        <f t="shared" si="9"/>
        <v>199.26535098150001</v>
      </c>
      <c r="DD25" s="18">
        <f t="shared" si="10"/>
        <v>298.89802647225002</v>
      </c>
      <c r="DE25" s="18">
        <f t="shared" si="11"/>
        <v>398.53070196300001</v>
      </c>
      <c r="DF25" s="18">
        <f t="shared" si="12"/>
        <v>498.16337745375</v>
      </c>
      <c r="DG25" s="18">
        <f t="shared" si="13"/>
        <v>597.79605294450005</v>
      </c>
      <c r="DH25" s="18">
        <f t="shared" si="14"/>
        <v>697.42872843525004</v>
      </c>
      <c r="DI25" s="18">
        <f t="shared" si="15"/>
        <v>797.06140392600003</v>
      </c>
      <c r="DJ25" s="18">
        <f t="shared" si="16"/>
        <v>896.69407941675001</v>
      </c>
      <c r="DK25" s="18">
        <f t="shared" si="17"/>
        <v>996.3267549075</v>
      </c>
      <c r="DL25" s="18">
        <f t="shared" si="18"/>
        <v>1095.9594303982501</v>
      </c>
      <c r="DM25" s="18">
        <f t="shared" si="19"/>
        <v>1195.5921058890001</v>
      </c>
      <c r="DN25" s="18">
        <f t="shared" si="20"/>
        <v>1295.2247813797501</v>
      </c>
      <c r="DO25" s="18">
        <f t="shared" si="21"/>
        <v>1394.8574568705001</v>
      </c>
      <c r="DP25" s="18">
        <f t="shared" si="22"/>
        <v>1494.4901323612501</v>
      </c>
      <c r="DQ25" s="18">
        <f t="shared" si="23"/>
        <v>1594.1228078520001</v>
      </c>
      <c r="DR25" s="18">
        <f t="shared" si="24"/>
        <v>1693.75548334275</v>
      </c>
      <c r="DS25" s="18">
        <f t="shared" si="25"/>
        <v>1793.3881588335</v>
      </c>
      <c r="DT25" s="18">
        <f t="shared" si="26"/>
        <v>1893.02083432425</v>
      </c>
      <c r="DU25" s="18">
        <f t="shared" si="27"/>
        <v>1992.653509815</v>
      </c>
      <c r="DV25" s="18">
        <f t="shared" si="28"/>
        <v>2090.293531795935</v>
      </c>
      <c r="DW25" s="18">
        <f t="shared" si="29"/>
        <v>2187.9335537768702</v>
      </c>
      <c r="DX25" s="18">
        <f t="shared" si="30"/>
        <v>2285.5735757578054</v>
      </c>
      <c r="DY25" s="18">
        <f t="shared" si="31"/>
        <v>2383.2135977387406</v>
      </c>
      <c r="DZ25" s="18">
        <f t="shared" si="34"/>
        <v>2480.8536197196759</v>
      </c>
      <c r="EA25" s="18">
        <f t="shared" si="35"/>
        <v>2578.4936417006111</v>
      </c>
      <c r="EB25" s="18">
        <f t="shared" si="36"/>
        <v>2676.1336636815463</v>
      </c>
      <c r="EC25" s="18">
        <f t="shared" si="37"/>
        <v>2771.7810321526663</v>
      </c>
      <c r="ED25" s="18">
        <f t="shared" si="38"/>
        <v>2867.4284006237863</v>
      </c>
      <c r="EE25" s="18">
        <f t="shared" si="39"/>
        <v>2963.0757690949063</v>
      </c>
      <c r="EF25" s="18">
        <f t="shared" si="40"/>
        <v>3058.7231375660263</v>
      </c>
      <c r="EG25" s="18">
        <f t="shared" si="41"/>
        <v>3154.3705060371462</v>
      </c>
      <c r="EH25" s="18">
        <f t="shared" si="42"/>
        <v>3250.0178745082662</v>
      </c>
      <c r="EI25" s="18">
        <f t="shared" si="43"/>
        <v>3345.6652429793862</v>
      </c>
      <c r="EJ25" s="18">
        <f t="shared" si="44"/>
        <v>3439.319957940691</v>
      </c>
      <c r="EK25" s="18">
        <f t="shared" si="45"/>
        <v>3532.9746729019962</v>
      </c>
      <c r="EL25" s="18">
        <f t="shared" si="46"/>
        <v>3626.6293878633014</v>
      </c>
      <c r="EM25" s="18">
        <f t="shared" si="47"/>
        <v>3720.2841028246066</v>
      </c>
      <c r="EN25" s="18">
        <f t="shared" si="48"/>
        <v>3813.9388177859119</v>
      </c>
      <c r="EO25" s="18">
        <f t="shared" si="49"/>
        <v>3907.5935327472171</v>
      </c>
      <c r="EP25" s="18">
        <f t="shared" si="50"/>
        <v>4001.2482477085223</v>
      </c>
      <c r="EQ25" s="18">
        <f t="shared" si="51"/>
        <v>4092.9103091600123</v>
      </c>
      <c r="ER25" s="18">
        <f t="shared" si="52"/>
        <v>4184.5723706115023</v>
      </c>
      <c r="ES25" s="18">
        <f t="shared" si="53"/>
        <v>4276.2344320629927</v>
      </c>
      <c r="ET25" s="18">
        <f t="shared" si="54"/>
        <v>4367.8964935144832</v>
      </c>
      <c r="EU25" s="18">
        <f t="shared" si="55"/>
        <v>4459.5585549659736</v>
      </c>
      <c r="EV25" s="18">
        <f t="shared" si="56"/>
        <v>4551.220616417464</v>
      </c>
      <c r="EW25" s="18">
        <f t="shared" si="57"/>
        <v>4642.8826778689545</v>
      </c>
      <c r="EX25" s="18">
        <f t="shared" si="58"/>
        <v>4732.5520858106293</v>
      </c>
      <c r="EY25" s="18">
        <f t="shared" si="59"/>
        <v>4822.221493752304</v>
      </c>
      <c r="EZ25" s="18">
        <f t="shared" si="60"/>
        <v>4911.8909016939788</v>
      </c>
      <c r="FA25" s="18">
        <f t="shared" si="61"/>
        <v>5001.5603096356535</v>
      </c>
      <c r="FB25" s="18">
        <f t="shared" si="62"/>
        <v>5091.2297175773283</v>
      </c>
      <c r="FC25" s="18">
        <f t="shared" si="63"/>
        <v>5180.8991255190031</v>
      </c>
      <c r="FD25" s="18">
        <f t="shared" si="64"/>
        <v>5270.5685334606778</v>
      </c>
      <c r="FE25" s="18">
        <f t="shared" si="65"/>
        <v>5358.2452878925378</v>
      </c>
      <c r="FF25" s="18">
        <f t="shared" si="66"/>
        <v>5445.9220423243978</v>
      </c>
      <c r="FG25" s="18">
        <f t="shared" si="67"/>
        <v>5533.5987967562578</v>
      </c>
      <c r="FH25" s="18">
        <f t="shared" si="68"/>
        <v>5621.2755511881178</v>
      </c>
      <c r="FI25" s="18">
        <f t="shared" si="69"/>
        <v>5708.9523056199778</v>
      </c>
      <c r="FJ25" s="18">
        <f t="shared" si="70"/>
        <v>5796.6290600518378</v>
      </c>
      <c r="FK25" s="18">
        <f t="shared" si="71"/>
        <v>5884.3058144836978</v>
      </c>
      <c r="FL25" s="18">
        <f t="shared" si="72"/>
        <v>5969.989915405743</v>
      </c>
      <c r="FM25" s="18">
        <f t="shared" si="73"/>
        <v>6055.6740163277882</v>
      </c>
      <c r="FN25" s="18">
        <f t="shared" si="74"/>
        <v>6141.3581172498334</v>
      </c>
      <c r="FO25" s="18">
        <f t="shared" si="75"/>
        <v>6227.0422181718786</v>
      </c>
      <c r="FP25" s="18">
        <f t="shared" si="76"/>
        <v>6312.7263190939238</v>
      </c>
      <c r="FQ25" s="18">
        <f t="shared" si="77"/>
        <v>6398.4104200159691</v>
      </c>
      <c r="FR25" s="18">
        <f t="shared" si="78"/>
        <v>6484.0945209380143</v>
      </c>
      <c r="FS25" s="18">
        <f t="shared" si="79"/>
        <v>6567.7859683502447</v>
      </c>
      <c r="FT25" s="18">
        <f t="shared" si="80"/>
        <v>6651.4774157624752</v>
      </c>
      <c r="FU25" s="18">
        <f t="shared" si="81"/>
        <v>6735.1688631747056</v>
      </c>
      <c r="FV25" s="18">
        <f t="shared" si="82"/>
        <v>6818.8603105869361</v>
      </c>
      <c r="FW25" s="18">
        <f t="shared" si="83"/>
        <v>6902.5517579991665</v>
      </c>
      <c r="FX25" s="18">
        <f t="shared" si="84"/>
        <v>6986.243205411397</v>
      </c>
      <c r="FY25" s="18">
        <f t="shared" si="85"/>
        <v>7069.9346528236274</v>
      </c>
      <c r="FZ25" s="18">
        <f t="shared" si="86"/>
        <v>7151.6334467260422</v>
      </c>
      <c r="GA25" s="18">
        <f t="shared" si="87"/>
        <v>7233.3322406284569</v>
      </c>
      <c r="GB25" s="18">
        <f t="shared" si="88"/>
        <v>7315.0310345308717</v>
      </c>
      <c r="GC25" s="18">
        <f t="shared" si="89"/>
        <v>7396.7298284332865</v>
      </c>
      <c r="GD25" s="18">
        <f t="shared" si="90"/>
        <v>7478.4286223357012</v>
      </c>
      <c r="GE25" s="18">
        <f t="shared" si="91"/>
        <v>7560.127416238116</v>
      </c>
      <c r="GF25" s="18">
        <f t="shared" si="92"/>
        <v>7641.8262101405307</v>
      </c>
      <c r="GG25" s="18">
        <f t="shared" si="93"/>
        <v>7721.5323505331307</v>
      </c>
      <c r="GH25" s="18">
        <f t="shared" si="94"/>
        <v>7801.2384909257307</v>
      </c>
      <c r="GI25" s="18">
        <f t="shared" si="95"/>
        <v>7880.9446313183307</v>
      </c>
      <c r="GJ25" s="18">
        <f t="shared" si="96"/>
        <v>7960.6507717109307</v>
      </c>
      <c r="GK25" s="18">
        <f t="shared" si="33"/>
        <v>8040.3569121035307</v>
      </c>
      <c r="GL25" s="18">
        <f t="shared" si="5"/>
        <v>8120.0630524961307</v>
      </c>
      <c r="GM25" s="18">
        <f t="shared" si="5"/>
        <v>8199.7691928887307</v>
      </c>
      <c r="GN25" s="18">
        <f t="shared" si="5"/>
        <v>8277.4826797715159</v>
      </c>
      <c r="GO25" s="18">
        <f t="shared" si="5"/>
        <v>8355.1961666543011</v>
      </c>
      <c r="GP25" s="18">
        <f t="shared" si="5"/>
        <v>8432.9096535370863</v>
      </c>
      <c r="GQ25" s="18">
        <f t="shared" si="5"/>
        <v>8510.6231404198716</v>
      </c>
      <c r="GR25" s="18">
        <f t="shared" si="5"/>
        <v>8588.3366273026568</v>
      </c>
      <c r="GS25" s="18">
        <f t="shared" si="5"/>
        <v>8666.050114185442</v>
      </c>
      <c r="GT25" s="18">
        <f t="shared" si="5"/>
        <v>8743.7636010682272</v>
      </c>
      <c r="GU25" s="18">
        <f t="shared" si="5"/>
        <v>8819.4844344411977</v>
      </c>
      <c r="GV25" s="18">
        <f t="shared" si="5"/>
        <v>8895.2052678141681</v>
      </c>
      <c r="GW25" s="18">
        <f t="shared" si="5"/>
        <v>8970.9261011871386</v>
      </c>
      <c r="GX25" s="18"/>
    </row>
    <row r="26" spans="1:206" x14ac:dyDescent="0.25">
      <c r="B26" t="s">
        <v>156</v>
      </c>
      <c r="C26">
        <v>1.1599999999999999</v>
      </c>
      <c r="D26" s="18">
        <f t="shared" si="6"/>
        <v>69.205930281000008</v>
      </c>
      <c r="E26" s="18">
        <f t="shared" si="32"/>
        <v>69.205930281000008</v>
      </c>
      <c r="F26" s="18">
        <f t="shared" si="32"/>
        <v>69.205930281000008</v>
      </c>
      <c r="G26" s="18">
        <f t="shared" si="32"/>
        <v>69.205930281000008</v>
      </c>
      <c r="H26" s="18">
        <f t="shared" si="32"/>
        <v>69.205930281000008</v>
      </c>
      <c r="I26" s="18">
        <f t="shared" si="32"/>
        <v>69.205930281000008</v>
      </c>
      <c r="J26" s="18">
        <f t="shared" si="32"/>
        <v>69.205930281000008</v>
      </c>
      <c r="K26" s="18">
        <f t="shared" si="32"/>
        <v>69.205930281000008</v>
      </c>
      <c r="L26" s="18">
        <f t="shared" si="32"/>
        <v>69.205930281000008</v>
      </c>
      <c r="M26" s="18">
        <f t="shared" si="32"/>
        <v>69.205930281000008</v>
      </c>
      <c r="N26" s="18">
        <f t="shared" si="32"/>
        <v>69.205930281000008</v>
      </c>
      <c r="O26" s="18">
        <f t="shared" si="32"/>
        <v>69.205930281000008</v>
      </c>
      <c r="P26" s="18">
        <f t="shared" si="32"/>
        <v>69.205930281000008</v>
      </c>
      <c r="Q26" s="18">
        <f t="shared" si="32"/>
        <v>69.205930281000008</v>
      </c>
      <c r="R26" s="18">
        <f t="shared" si="32"/>
        <v>69.205930281000008</v>
      </c>
      <c r="S26" s="18">
        <f t="shared" si="32"/>
        <v>69.205930281000008</v>
      </c>
      <c r="T26" s="18">
        <f t="shared" si="32"/>
        <v>69.205930281000008</v>
      </c>
      <c r="U26" s="18">
        <f t="shared" si="32"/>
        <v>69.205930281000008</v>
      </c>
      <c r="V26" s="18">
        <f t="shared" si="32"/>
        <v>69.205930281000008</v>
      </c>
      <c r="W26" s="18">
        <f t="shared" si="32"/>
        <v>69.205930281000008</v>
      </c>
      <c r="X26" s="18">
        <f t="shared" si="32"/>
        <v>67.82181167537999</v>
      </c>
      <c r="Y26" s="18">
        <f t="shared" si="32"/>
        <v>67.82181167537999</v>
      </c>
      <c r="Z26" s="18">
        <f t="shared" si="32"/>
        <v>67.82181167537999</v>
      </c>
      <c r="AA26" s="18">
        <f t="shared" si="32"/>
        <v>67.82181167537999</v>
      </c>
      <c r="AB26" s="18">
        <f t="shared" si="32"/>
        <v>67.82181167537999</v>
      </c>
      <c r="AC26" s="18">
        <f t="shared" si="32"/>
        <v>67.82181167537999</v>
      </c>
      <c r="AD26" s="18">
        <f t="shared" si="32"/>
        <v>67.82181167537999</v>
      </c>
      <c r="AE26" s="18">
        <f t="shared" si="32"/>
        <v>66.437693069760002</v>
      </c>
      <c r="AF26" s="18">
        <f t="shared" si="32"/>
        <v>66.437693069760002</v>
      </c>
      <c r="AG26" s="18">
        <f t="shared" si="32"/>
        <v>66.437693069760002</v>
      </c>
      <c r="AH26" s="18">
        <f t="shared" si="32"/>
        <v>66.437693069760002</v>
      </c>
      <c r="AI26" s="18">
        <f t="shared" si="32"/>
        <v>66.437693069760002</v>
      </c>
      <c r="AJ26" s="18">
        <f t="shared" si="32"/>
        <v>66.437693069760002</v>
      </c>
      <c r="AK26" s="18">
        <f t="shared" si="32"/>
        <v>66.437693069760002</v>
      </c>
      <c r="AL26" s="18">
        <f t="shared" si="32"/>
        <v>65.053574464139999</v>
      </c>
      <c r="AM26" s="18">
        <f t="shared" si="32"/>
        <v>65.053574464139999</v>
      </c>
      <c r="AN26" s="18">
        <f t="shared" si="32"/>
        <v>65.053574464139999</v>
      </c>
      <c r="AO26" s="18">
        <f t="shared" si="32"/>
        <v>65.053574464139999</v>
      </c>
      <c r="AP26" s="18">
        <f t="shared" si="32"/>
        <v>65.053574464139999</v>
      </c>
      <c r="AQ26" s="18">
        <f t="shared" si="32"/>
        <v>65.053574464139999</v>
      </c>
      <c r="AR26" s="18">
        <f t="shared" si="32"/>
        <v>65.053574464139999</v>
      </c>
      <c r="AS26" s="18">
        <f t="shared" si="32"/>
        <v>63.66945585852001</v>
      </c>
      <c r="AT26" s="18">
        <f t="shared" si="32"/>
        <v>63.66945585852001</v>
      </c>
      <c r="AU26" s="18">
        <f t="shared" si="32"/>
        <v>63.66945585852001</v>
      </c>
      <c r="AV26" s="18">
        <f t="shared" si="32"/>
        <v>63.66945585852001</v>
      </c>
      <c r="AW26" s="18">
        <f t="shared" si="32"/>
        <v>63.66945585852001</v>
      </c>
      <c r="AX26" s="18">
        <f t="shared" si="32"/>
        <v>63.66945585852001</v>
      </c>
      <c r="AY26" s="18">
        <f t="shared" si="32"/>
        <v>63.66945585852001</v>
      </c>
      <c r="AZ26" s="18">
        <f t="shared" si="32"/>
        <v>62.2853372529</v>
      </c>
      <c r="BA26" s="18">
        <f t="shared" si="32"/>
        <v>62.2853372529</v>
      </c>
      <c r="BB26" s="18">
        <f t="shared" si="32"/>
        <v>62.2853372529</v>
      </c>
      <c r="BC26" s="18">
        <f t="shared" si="32"/>
        <v>62.2853372529</v>
      </c>
      <c r="BD26" s="18">
        <f t="shared" si="32"/>
        <v>62.2853372529</v>
      </c>
      <c r="BE26" s="18">
        <f t="shared" si="32"/>
        <v>62.2853372529</v>
      </c>
      <c r="BF26" s="18">
        <f t="shared" si="32"/>
        <v>62.2853372529</v>
      </c>
      <c r="BG26" s="18">
        <f t="shared" si="32"/>
        <v>60.901218647279997</v>
      </c>
      <c r="BH26" s="18">
        <f t="shared" si="32"/>
        <v>60.901218647279997</v>
      </c>
      <c r="BI26" s="18">
        <f t="shared" si="32"/>
        <v>60.901218647279997</v>
      </c>
      <c r="BJ26" s="18">
        <f t="shared" si="32"/>
        <v>60.901218647279997</v>
      </c>
      <c r="BK26" s="18">
        <f t="shared" si="32"/>
        <v>60.901218647279997</v>
      </c>
      <c r="BL26" s="18">
        <f t="shared" si="32"/>
        <v>60.901218647279997</v>
      </c>
      <c r="BM26" s="18">
        <f t="shared" si="32"/>
        <v>60.901218647279997</v>
      </c>
      <c r="BN26" s="18">
        <f t="shared" si="32"/>
        <v>59.517100041660001</v>
      </c>
      <c r="BO26" s="18">
        <f t="shared" ref="BO26:CD34" si="97">((($B$8*$C26)*BO$17)*$B$5)*$B$3+((($B$8*$C26)*BO$17)*(1-$B$5))</f>
        <v>59.517100041660001</v>
      </c>
      <c r="BP26" s="18">
        <f t="shared" si="97"/>
        <v>59.517100041660001</v>
      </c>
      <c r="BQ26" s="18">
        <f t="shared" si="2"/>
        <v>59.517100041660001</v>
      </c>
      <c r="BR26" s="18">
        <f t="shared" si="2"/>
        <v>59.517100041660001</v>
      </c>
      <c r="BS26" s="18">
        <f t="shared" si="2"/>
        <v>59.517100041660001</v>
      </c>
      <c r="BT26" s="18">
        <f t="shared" si="2"/>
        <v>59.517100041660001</v>
      </c>
      <c r="BU26" s="18">
        <f t="shared" si="2"/>
        <v>58.132981436039998</v>
      </c>
      <c r="BV26" s="18">
        <f t="shared" si="2"/>
        <v>58.132981436039998</v>
      </c>
      <c r="BW26" s="18">
        <f t="shared" si="2"/>
        <v>58.132981436039998</v>
      </c>
      <c r="BX26" s="18">
        <f t="shared" si="2"/>
        <v>58.132981436039998</v>
      </c>
      <c r="BY26" s="18">
        <f t="shared" si="2"/>
        <v>58.132981436039998</v>
      </c>
      <c r="BZ26" s="18">
        <f t="shared" si="2"/>
        <v>58.132981436039998</v>
      </c>
      <c r="CA26" s="18">
        <f t="shared" ref="CA26:CP34" si="98">((($B$8*$C26)*CA$17)*$B$5)*$B$3+((($B$8*$C26)*CA$17)*(1-$B$5))</f>
        <v>58.132981436039998</v>
      </c>
      <c r="CB26" s="18">
        <f t="shared" si="98"/>
        <v>56.748862830419995</v>
      </c>
      <c r="CC26" s="18">
        <f t="shared" si="98"/>
        <v>56.748862830419995</v>
      </c>
      <c r="CD26" s="18">
        <f t="shared" si="98"/>
        <v>56.748862830419995</v>
      </c>
      <c r="CE26" s="18">
        <f t="shared" si="98"/>
        <v>56.748862830419995</v>
      </c>
      <c r="CF26" s="18">
        <f t="shared" si="98"/>
        <v>56.748862830419995</v>
      </c>
      <c r="CG26" s="18">
        <f t="shared" si="98"/>
        <v>56.748862830419995</v>
      </c>
      <c r="CH26" s="18">
        <f t="shared" si="98"/>
        <v>56.748862830419995</v>
      </c>
      <c r="CI26" s="18">
        <f t="shared" si="98"/>
        <v>55.364744224800006</v>
      </c>
      <c r="CJ26" s="18">
        <f t="shared" si="98"/>
        <v>55.364744224800006</v>
      </c>
      <c r="CK26" s="18">
        <f t="shared" si="98"/>
        <v>55.364744224800006</v>
      </c>
      <c r="CL26" s="18">
        <f t="shared" si="98"/>
        <v>55.364744224800006</v>
      </c>
      <c r="CM26" s="18">
        <f t="shared" si="98"/>
        <v>55.364744224800006</v>
      </c>
      <c r="CN26" s="18">
        <f t="shared" si="98"/>
        <v>55.364744224800006</v>
      </c>
      <c r="CO26" s="18">
        <f t="shared" si="98"/>
        <v>55.364744224800006</v>
      </c>
      <c r="CP26" s="18">
        <f t="shared" si="98"/>
        <v>53.980625619180003</v>
      </c>
      <c r="CQ26" s="18">
        <f t="shared" ref="CQ26:CY34" si="99">((($B$8*$C26)*CQ$17)*$B$5)*$B$3+((($B$8*$C26)*CQ$17)*(1-$B$5))</f>
        <v>53.980625619180003</v>
      </c>
      <c r="CR26" s="18">
        <f t="shared" si="99"/>
        <v>53.980625619180003</v>
      </c>
      <c r="CS26" s="18">
        <f t="shared" si="99"/>
        <v>53.980625619180003</v>
      </c>
      <c r="CT26" s="18">
        <f t="shared" si="99"/>
        <v>53.980625619180003</v>
      </c>
      <c r="CU26" s="18">
        <f t="shared" si="99"/>
        <v>53.980625619180003</v>
      </c>
      <c r="CV26" s="18">
        <f t="shared" si="99"/>
        <v>53.980625619180003</v>
      </c>
      <c r="CW26" s="18">
        <f t="shared" si="99"/>
        <v>52.59650701356</v>
      </c>
      <c r="CX26" s="18">
        <f t="shared" si="99"/>
        <v>52.59650701356</v>
      </c>
      <c r="CY26" s="18">
        <f t="shared" si="99"/>
        <v>52.59650701356</v>
      </c>
      <c r="DA26" s="18" t="str">
        <f t="shared" si="7"/>
        <v>TH</v>
      </c>
      <c r="DB26" s="18">
        <f t="shared" si="8"/>
        <v>69.205930281000008</v>
      </c>
      <c r="DC26" s="18">
        <f t="shared" si="9"/>
        <v>138.41186056200002</v>
      </c>
      <c r="DD26" s="18">
        <f t="shared" si="10"/>
        <v>207.61779084300002</v>
      </c>
      <c r="DE26" s="18">
        <f t="shared" si="11"/>
        <v>276.82372112400003</v>
      </c>
      <c r="DF26" s="18">
        <f t="shared" si="12"/>
        <v>346.02965140500004</v>
      </c>
      <c r="DG26" s="18">
        <f t="shared" si="13"/>
        <v>415.23558168600005</v>
      </c>
      <c r="DH26" s="18">
        <f t="shared" si="14"/>
        <v>484.44151196700005</v>
      </c>
      <c r="DI26" s="18">
        <f t="shared" si="15"/>
        <v>553.64744224800006</v>
      </c>
      <c r="DJ26" s="18">
        <f t="shared" si="16"/>
        <v>622.85337252900013</v>
      </c>
      <c r="DK26" s="18">
        <f t="shared" si="17"/>
        <v>692.05930281000019</v>
      </c>
      <c r="DL26" s="18">
        <f t="shared" si="18"/>
        <v>761.26523309100025</v>
      </c>
      <c r="DM26" s="18">
        <f t="shared" si="19"/>
        <v>830.47116337200032</v>
      </c>
      <c r="DN26" s="18">
        <f t="shared" si="20"/>
        <v>899.67709365300038</v>
      </c>
      <c r="DO26" s="18">
        <f t="shared" si="21"/>
        <v>968.88302393400045</v>
      </c>
      <c r="DP26" s="18">
        <f t="shared" si="22"/>
        <v>1038.0889542150005</v>
      </c>
      <c r="DQ26" s="18">
        <f t="shared" si="23"/>
        <v>1107.2948844960006</v>
      </c>
      <c r="DR26" s="18">
        <f t="shared" si="24"/>
        <v>1176.5008147770006</v>
      </c>
      <c r="DS26" s="18">
        <f t="shared" si="25"/>
        <v>1245.7067450580007</v>
      </c>
      <c r="DT26" s="18">
        <f t="shared" si="26"/>
        <v>1314.9126753390008</v>
      </c>
      <c r="DU26" s="18">
        <f t="shared" si="27"/>
        <v>1384.1186056200008</v>
      </c>
      <c r="DV26" s="18">
        <f t="shared" si="28"/>
        <v>1451.9404172953809</v>
      </c>
      <c r="DW26" s="18">
        <f t="shared" si="29"/>
        <v>1519.762228970761</v>
      </c>
      <c r="DX26" s="18">
        <f t="shared" si="30"/>
        <v>1587.5840406461411</v>
      </c>
      <c r="DY26" s="18">
        <f t="shared" si="31"/>
        <v>1655.4058523215213</v>
      </c>
      <c r="DZ26" s="18">
        <f t="shared" si="34"/>
        <v>1723.2276639969014</v>
      </c>
      <c r="EA26" s="18">
        <f t="shared" si="35"/>
        <v>1791.0494756722815</v>
      </c>
      <c r="EB26" s="18">
        <f t="shared" si="36"/>
        <v>1858.8712873476616</v>
      </c>
      <c r="EC26" s="18">
        <f t="shared" si="37"/>
        <v>1925.3089804174215</v>
      </c>
      <c r="ED26" s="18">
        <f t="shared" si="38"/>
        <v>1991.7466734871814</v>
      </c>
      <c r="EE26" s="18">
        <f t="shared" si="39"/>
        <v>2058.1843665569413</v>
      </c>
      <c r="EF26" s="18">
        <f t="shared" si="40"/>
        <v>2124.6220596267012</v>
      </c>
      <c r="EG26" s="18">
        <f t="shared" si="41"/>
        <v>2191.0597526964611</v>
      </c>
      <c r="EH26" s="18">
        <f t="shared" si="42"/>
        <v>2257.4974457662211</v>
      </c>
      <c r="EI26" s="18">
        <f t="shared" si="43"/>
        <v>2323.935138835981</v>
      </c>
      <c r="EJ26" s="18">
        <f t="shared" si="44"/>
        <v>2388.9887133001212</v>
      </c>
      <c r="EK26" s="18">
        <f t="shared" si="45"/>
        <v>2454.0422877642613</v>
      </c>
      <c r="EL26" s="18">
        <f t="shared" si="46"/>
        <v>2519.0958622284015</v>
      </c>
      <c r="EM26" s="18">
        <f t="shared" si="47"/>
        <v>2584.1494366925417</v>
      </c>
      <c r="EN26" s="18">
        <f t="shared" si="48"/>
        <v>2649.2030111566819</v>
      </c>
      <c r="EO26" s="18">
        <f t="shared" si="49"/>
        <v>2714.2565856208221</v>
      </c>
      <c r="EP26" s="18">
        <f t="shared" si="50"/>
        <v>2779.3101600849623</v>
      </c>
      <c r="EQ26" s="18">
        <f t="shared" si="51"/>
        <v>2842.9796159434823</v>
      </c>
      <c r="ER26" s="18">
        <f t="shared" si="52"/>
        <v>2906.6490718020023</v>
      </c>
      <c r="ES26" s="18">
        <f t="shared" si="53"/>
        <v>2970.3185276605222</v>
      </c>
      <c r="ET26" s="18">
        <f t="shared" si="54"/>
        <v>3033.9879835190422</v>
      </c>
      <c r="EU26" s="18">
        <f t="shared" si="55"/>
        <v>3097.6574393775622</v>
      </c>
      <c r="EV26" s="18">
        <f t="shared" si="56"/>
        <v>3161.3268952360822</v>
      </c>
      <c r="EW26" s="18">
        <f t="shared" si="57"/>
        <v>3224.9963510946022</v>
      </c>
      <c r="EX26" s="18">
        <f t="shared" si="58"/>
        <v>3287.281688347502</v>
      </c>
      <c r="EY26" s="18">
        <f t="shared" si="59"/>
        <v>3349.5670256004018</v>
      </c>
      <c r="EZ26" s="18">
        <f t="shared" si="60"/>
        <v>3411.8523628533017</v>
      </c>
      <c r="FA26" s="18">
        <f t="shared" si="61"/>
        <v>3474.1377001062015</v>
      </c>
      <c r="FB26" s="18">
        <f t="shared" si="62"/>
        <v>3536.4230373591013</v>
      </c>
      <c r="FC26" s="18">
        <f t="shared" si="63"/>
        <v>3598.7083746120011</v>
      </c>
      <c r="FD26" s="18">
        <f t="shared" si="64"/>
        <v>3660.9937118649009</v>
      </c>
      <c r="FE26" s="18">
        <f t="shared" si="65"/>
        <v>3721.894930512181</v>
      </c>
      <c r="FF26" s="18">
        <f t="shared" si="66"/>
        <v>3782.796149159461</v>
      </c>
      <c r="FG26" s="18">
        <f t="shared" si="67"/>
        <v>3843.6973678067411</v>
      </c>
      <c r="FH26" s="18">
        <f t="shared" si="68"/>
        <v>3904.5985864540212</v>
      </c>
      <c r="FI26" s="18">
        <f t="shared" si="69"/>
        <v>3965.4998051013013</v>
      </c>
      <c r="FJ26" s="18">
        <f t="shared" si="70"/>
        <v>4026.4010237485813</v>
      </c>
      <c r="FK26" s="18">
        <f t="shared" si="71"/>
        <v>4087.3022423958614</v>
      </c>
      <c r="FL26" s="18">
        <f t="shared" si="72"/>
        <v>4146.8193424375213</v>
      </c>
      <c r="FM26" s="18">
        <f t="shared" si="73"/>
        <v>4206.3364424791816</v>
      </c>
      <c r="FN26" s="18">
        <f t="shared" si="74"/>
        <v>4265.853542520842</v>
      </c>
      <c r="FO26" s="18">
        <f t="shared" si="75"/>
        <v>4325.3706425625023</v>
      </c>
      <c r="FP26" s="18">
        <f t="shared" si="76"/>
        <v>4384.8877426041627</v>
      </c>
      <c r="FQ26" s="18">
        <f t="shared" si="77"/>
        <v>4444.404842645823</v>
      </c>
      <c r="FR26" s="18">
        <f t="shared" si="78"/>
        <v>4503.9219426874834</v>
      </c>
      <c r="FS26" s="18">
        <f t="shared" si="79"/>
        <v>4562.0549241235231</v>
      </c>
      <c r="FT26" s="18">
        <f t="shared" si="80"/>
        <v>4620.1879055595628</v>
      </c>
      <c r="FU26" s="18">
        <f t="shared" si="81"/>
        <v>4678.3208869956025</v>
      </c>
      <c r="FV26" s="18">
        <f t="shared" si="82"/>
        <v>4736.4538684316421</v>
      </c>
      <c r="FW26" s="18">
        <f t="shared" si="83"/>
        <v>4794.5868498676818</v>
      </c>
      <c r="FX26" s="18">
        <f t="shared" si="84"/>
        <v>4852.7198313037215</v>
      </c>
      <c r="FY26" s="18">
        <f t="shared" si="85"/>
        <v>4910.8528127397612</v>
      </c>
      <c r="FZ26" s="18">
        <f t="shared" si="86"/>
        <v>4967.6016755701812</v>
      </c>
      <c r="GA26" s="18">
        <f t="shared" si="87"/>
        <v>5024.3505384006012</v>
      </c>
      <c r="GB26" s="18">
        <f t="shared" si="88"/>
        <v>5081.0994012310211</v>
      </c>
      <c r="GC26" s="18">
        <f t="shared" si="89"/>
        <v>5137.8482640614411</v>
      </c>
      <c r="GD26" s="18">
        <f t="shared" si="90"/>
        <v>5194.5971268918611</v>
      </c>
      <c r="GE26" s="18">
        <f t="shared" si="91"/>
        <v>5251.345989722281</v>
      </c>
      <c r="GF26" s="18">
        <f t="shared" si="92"/>
        <v>5308.094852552701</v>
      </c>
      <c r="GG26" s="18">
        <f t="shared" si="93"/>
        <v>5363.4595967775012</v>
      </c>
      <c r="GH26" s="18">
        <f t="shared" si="94"/>
        <v>5418.8243410023015</v>
      </c>
      <c r="GI26" s="18">
        <f t="shared" si="95"/>
        <v>5474.1890852271017</v>
      </c>
      <c r="GJ26" s="18">
        <f t="shared" si="96"/>
        <v>5529.5538294519019</v>
      </c>
      <c r="GK26" s="18">
        <f t="shared" si="33"/>
        <v>5584.9185736767022</v>
      </c>
      <c r="GL26" s="18">
        <f t="shared" si="5"/>
        <v>5640.2833179015024</v>
      </c>
      <c r="GM26" s="18">
        <f t="shared" si="5"/>
        <v>5695.6480621263026</v>
      </c>
      <c r="GN26" s="18">
        <f t="shared" si="5"/>
        <v>5749.6286877454822</v>
      </c>
      <c r="GO26" s="18">
        <f t="shared" si="5"/>
        <v>5803.6093133646618</v>
      </c>
      <c r="GP26" s="18">
        <f t="shared" si="5"/>
        <v>5857.5899389838414</v>
      </c>
      <c r="GQ26" s="18">
        <f t="shared" si="5"/>
        <v>5911.570564603021</v>
      </c>
      <c r="GR26" s="18">
        <f t="shared" si="5"/>
        <v>5965.5511902222006</v>
      </c>
      <c r="GS26" s="18">
        <f t="shared" si="5"/>
        <v>6019.5318158413802</v>
      </c>
      <c r="GT26" s="18">
        <f t="shared" si="5"/>
        <v>6073.5124414605598</v>
      </c>
      <c r="GU26" s="18">
        <f t="shared" si="5"/>
        <v>6126.1089484741196</v>
      </c>
      <c r="GV26" s="18">
        <f t="shared" si="5"/>
        <v>6178.7054554876795</v>
      </c>
      <c r="GW26" s="18">
        <f t="shared" si="5"/>
        <v>6231.3019625012394</v>
      </c>
      <c r="GX26" s="18"/>
    </row>
    <row r="27" spans="1:206" x14ac:dyDescent="0.25">
      <c r="B27" t="s">
        <v>160</v>
      </c>
      <c r="C27">
        <v>1.1299999999999999</v>
      </c>
      <c r="D27" s="18">
        <f t="shared" si="6"/>
        <v>67.416121739250002</v>
      </c>
      <c r="E27" s="18">
        <f t="shared" si="6"/>
        <v>67.416121739250002</v>
      </c>
      <c r="F27" s="18">
        <f t="shared" si="6"/>
        <v>67.416121739250002</v>
      </c>
      <c r="G27" s="18">
        <f t="shared" si="6"/>
        <v>67.416121739250002</v>
      </c>
      <c r="H27" s="18">
        <f t="shared" si="6"/>
        <v>67.416121739250002</v>
      </c>
      <c r="I27" s="18">
        <f t="shared" si="6"/>
        <v>67.416121739250002</v>
      </c>
      <c r="J27" s="18">
        <f t="shared" si="6"/>
        <v>67.416121739250002</v>
      </c>
      <c r="K27" s="18">
        <f t="shared" si="6"/>
        <v>67.416121739250002</v>
      </c>
      <c r="L27" s="18">
        <f t="shared" si="6"/>
        <v>67.416121739250002</v>
      </c>
      <c r="M27" s="18">
        <f t="shared" si="6"/>
        <v>67.416121739250002</v>
      </c>
      <c r="N27" s="18">
        <f t="shared" si="6"/>
        <v>67.416121739250002</v>
      </c>
      <c r="O27" s="18">
        <f t="shared" si="6"/>
        <v>67.416121739250002</v>
      </c>
      <c r="P27" s="18">
        <f t="shared" si="6"/>
        <v>67.416121739250002</v>
      </c>
      <c r="Q27" s="18">
        <f t="shared" si="6"/>
        <v>67.416121739250002</v>
      </c>
      <c r="R27" s="18">
        <f t="shared" si="6"/>
        <v>67.416121739250002</v>
      </c>
      <c r="S27" s="18">
        <f t="shared" si="6"/>
        <v>67.416121739250002</v>
      </c>
      <c r="T27" s="18">
        <f t="shared" ref="T27:AI34" si="100">((($B$8*$C27)*T$17)*$B$5)*$B$3+((($B$8*$C27)*T$17)*(1-$B$5))</f>
        <v>67.416121739250002</v>
      </c>
      <c r="U27" s="18">
        <f t="shared" si="100"/>
        <v>67.416121739250002</v>
      </c>
      <c r="V27" s="18">
        <f t="shared" si="100"/>
        <v>67.416121739250002</v>
      </c>
      <c r="W27" s="18">
        <f t="shared" si="100"/>
        <v>67.416121739250002</v>
      </c>
      <c r="X27" s="18">
        <f t="shared" si="100"/>
        <v>66.067799304464984</v>
      </c>
      <c r="Y27" s="18">
        <f t="shared" si="100"/>
        <v>66.067799304464984</v>
      </c>
      <c r="Z27" s="18">
        <f t="shared" si="100"/>
        <v>66.067799304464984</v>
      </c>
      <c r="AA27" s="18">
        <f t="shared" si="100"/>
        <v>66.067799304464984</v>
      </c>
      <c r="AB27" s="18">
        <f t="shared" si="100"/>
        <v>66.067799304464984</v>
      </c>
      <c r="AC27" s="18">
        <f t="shared" si="100"/>
        <v>66.067799304464984</v>
      </c>
      <c r="AD27" s="18">
        <f t="shared" si="100"/>
        <v>66.067799304464984</v>
      </c>
      <c r="AE27" s="18">
        <f t="shared" si="100"/>
        <v>64.71947686967998</v>
      </c>
      <c r="AF27" s="18">
        <f t="shared" si="100"/>
        <v>64.71947686967998</v>
      </c>
      <c r="AG27" s="18">
        <f t="shared" si="100"/>
        <v>64.71947686967998</v>
      </c>
      <c r="AH27" s="18">
        <f t="shared" si="100"/>
        <v>64.71947686967998</v>
      </c>
      <c r="AI27" s="18">
        <f t="shared" si="100"/>
        <v>64.71947686967998</v>
      </c>
      <c r="AJ27" s="18">
        <f t="shared" ref="AJ27:AY34" si="101">((($B$8*$C27)*AJ$17)*$B$5)*$B$3+((($B$8*$C27)*AJ$17)*(1-$B$5))</f>
        <v>64.71947686967998</v>
      </c>
      <c r="AK27" s="18">
        <f t="shared" si="101"/>
        <v>64.71947686967998</v>
      </c>
      <c r="AL27" s="18">
        <f t="shared" si="101"/>
        <v>63.371154434894983</v>
      </c>
      <c r="AM27" s="18">
        <f t="shared" si="101"/>
        <v>63.371154434894983</v>
      </c>
      <c r="AN27" s="18">
        <f t="shared" si="101"/>
        <v>63.371154434894983</v>
      </c>
      <c r="AO27" s="18">
        <f t="shared" si="101"/>
        <v>63.371154434894983</v>
      </c>
      <c r="AP27" s="18">
        <f t="shared" si="101"/>
        <v>63.371154434894983</v>
      </c>
      <c r="AQ27" s="18">
        <f t="shared" si="101"/>
        <v>63.371154434894983</v>
      </c>
      <c r="AR27" s="18">
        <f t="shared" si="101"/>
        <v>63.371154434894983</v>
      </c>
      <c r="AS27" s="18">
        <f t="shared" si="101"/>
        <v>62.02283200011</v>
      </c>
      <c r="AT27" s="18">
        <f t="shared" si="101"/>
        <v>62.02283200011</v>
      </c>
      <c r="AU27" s="18">
        <f t="shared" si="101"/>
        <v>62.02283200011</v>
      </c>
      <c r="AV27" s="18">
        <f t="shared" si="101"/>
        <v>62.02283200011</v>
      </c>
      <c r="AW27" s="18">
        <f t="shared" si="101"/>
        <v>62.02283200011</v>
      </c>
      <c r="AX27" s="18">
        <f t="shared" si="101"/>
        <v>62.02283200011</v>
      </c>
      <c r="AY27" s="18">
        <f t="shared" si="101"/>
        <v>62.02283200011</v>
      </c>
      <c r="AZ27" s="18">
        <f t="shared" ref="AZ27:BO34" si="102">((($B$8*$C27)*AZ$17)*$B$5)*$B$3+((($B$8*$C27)*AZ$17)*(1-$B$5))</f>
        <v>60.674509565324996</v>
      </c>
      <c r="BA27" s="18">
        <f t="shared" si="102"/>
        <v>60.674509565324996</v>
      </c>
      <c r="BB27" s="18">
        <f t="shared" si="102"/>
        <v>60.674509565324996</v>
      </c>
      <c r="BC27" s="18">
        <f t="shared" si="102"/>
        <v>60.674509565324996</v>
      </c>
      <c r="BD27" s="18">
        <f t="shared" si="102"/>
        <v>60.674509565324996</v>
      </c>
      <c r="BE27" s="18">
        <f t="shared" si="102"/>
        <v>60.674509565324996</v>
      </c>
      <c r="BF27" s="18">
        <f t="shared" si="102"/>
        <v>60.674509565324996</v>
      </c>
      <c r="BG27" s="18">
        <f t="shared" si="102"/>
        <v>59.326187130539999</v>
      </c>
      <c r="BH27" s="18">
        <f t="shared" si="102"/>
        <v>59.326187130539999</v>
      </c>
      <c r="BI27" s="18">
        <f t="shared" si="102"/>
        <v>59.326187130539999</v>
      </c>
      <c r="BJ27" s="18">
        <f t="shared" si="102"/>
        <v>59.326187130539999</v>
      </c>
      <c r="BK27" s="18">
        <f t="shared" si="102"/>
        <v>59.326187130539999</v>
      </c>
      <c r="BL27" s="18">
        <f t="shared" si="102"/>
        <v>59.326187130539999</v>
      </c>
      <c r="BM27" s="18">
        <f t="shared" si="102"/>
        <v>59.326187130539999</v>
      </c>
      <c r="BN27" s="18">
        <f t="shared" si="102"/>
        <v>57.977864695754988</v>
      </c>
      <c r="BO27" s="18">
        <f t="shared" si="102"/>
        <v>57.977864695754988</v>
      </c>
      <c r="BP27" s="18">
        <f t="shared" si="97"/>
        <v>57.977864695754988</v>
      </c>
      <c r="BQ27" s="18">
        <f t="shared" si="97"/>
        <v>57.977864695754988</v>
      </c>
      <c r="BR27" s="18">
        <f t="shared" si="97"/>
        <v>57.977864695754988</v>
      </c>
      <c r="BS27" s="18">
        <f t="shared" si="97"/>
        <v>57.977864695754988</v>
      </c>
      <c r="BT27" s="18">
        <f t="shared" si="97"/>
        <v>57.977864695754988</v>
      </c>
      <c r="BU27" s="18">
        <f t="shared" si="97"/>
        <v>56.629542260969991</v>
      </c>
      <c r="BV27" s="18">
        <f t="shared" si="97"/>
        <v>56.629542260969991</v>
      </c>
      <c r="BW27" s="18">
        <f t="shared" si="97"/>
        <v>56.629542260969991</v>
      </c>
      <c r="BX27" s="18">
        <f t="shared" si="97"/>
        <v>56.629542260969991</v>
      </c>
      <c r="BY27" s="18">
        <f t="shared" si="97"/>
        <v>56.629542260969991</v>
      </c>
      <c r="BZ27" s="18">
        <f t="shared" si="97"/>
        <v>56.629542260969991</v>
      </c>
      <c r="CA27" s="18">
        <f t="shared" si="97"/>
        <v>56.629542260969991</v>
      </c>
      <c r="CB27" s="18">
        <f t="shared" si="97"/>
        <v>55.281219826184987</v>
      </c>
      <c r="CC27" s="18">
        <f t="shared" si="97"/>
        <v>55.281219826184987</v>
      </c>
      <c r="CD27" s="18">
        <f t="shared" si="97"/>
        <v>55.281219826184987</v>
      </c>
      <c r="CE27" s="18">
        <f t="shared" si="98"/>
        <v>55.281219826184987</v>
      </c>
      <c r="CF27" s="18">
        <f t="shared" si="98"/>
        <v>55.281219826184987</v>
      </c>
      <c r="CG27" s="18">
        <f t="shared" si="98"/>
        <v>55.281219826184987</v>
      </c>
      <c r="CH27" s="18">
        <f t="shared" si="98"/>
        <v>55.281219826184987</v>
      </c>
      <c r="CI27" s="18">
        <f t="shared" si="98"/>
        <v>53.932897391399997</v>
      </c>
      <c r="CJ27" s="18">
        <f t="shared" si="98"/>
        <v>53.932897391399997</v>
      </c>
      <c r="CK27" s="18">
        <f t="shared" si="98"/>
        <v>53.932897391399997</v>
      </c>
      <c r="CL27" s="18">
        <f t="shared" si="98"/>
        <v>53.932897391399997</v>
      </c>
      <c r="CM27" s="18">
        <f t="shared" si="98"/>
        <v>53.932897391399997</v>
      </c>
      <c r="CN27" s="18">
        <f t="shared" si="98"/>
        <v>53.932897391399997</v>
      </c>
      <c r="CO27" s="18">
        <f t="shared" si="98"/>
        <v>53.932897391399997</v>
      </c>
      <c r="CP27" s="18">
        <f t="shared" si="98"/>
        <v>52.584574956614993</v>
      </c>
      <c r="CQ27" s="18">
        <f t="shared" si="99"/>
        <v>52.584574956614993</v>
      </c>
      <c r="CR27" s="18">
        <f t="shared" si="99"/>
        <v>52.584574956614993</v>
      </c>
      <c r="CS27" s="18">
        <f t="shared" si="99"/>
        <v>52.584574956614993</v>
      </c>
      <c r="CT27" s="18">
        <f t="shared" si="99"/>
        <v>52.584574956614993</v>
      </c>
      <c r="CU27" s="18">
        <f t="shared" si="99"/>
        <v>52.584574956614993</v>
      </c>
      <c r="CV27" s="18">
        <f t="shared" si="99"/>
        <v>52.584574956614993</v>
      </c>
      <c r="CW27" s="18">
        <f t="shared" si="99"/>
        <v>51.236252521829996</v>
      </c>
      <c r="CX27" s="18">
        <f t="shared" si="99"/>
        <v>51.236252521829996</v>
      </c>
      <c r="CY27" s="18">
        <f t="shared" si="99"/>
        <v>51.236252521829996</v>
      </c>
      <c r="DA27" s="18" t="str">
        <f t="shared" si="7"/>
        <v>TI</v>
      </c>
      <c r="DB27" s="18">
        <f t="shared" si="8"/>
        <v>67.416121739250002</v>
      </c>
      <c r="DC27" s="18">
        <f t="shared" si="9"/>
        <v>134.8322434785</v>
      </c>
      <c r="DD27" s="18">
        <f t="shared" si="10"/>
        <v>202.24836521775001</v>
      </c>
      <c r="DE27" s="18">
        <f t="shared" si="11"/>
        <v>269.66448695700001</v>
      </c>
      <c r="DF27" s="18">
        <f t="shared" si="12"/>
        <v>337.08060869625001</v>
      </c>
      <c r="DG27" s="18">
        <f t="shared" si="13"/>
        <v>404.49673043550001</v>
      </c>
      <c r="DH27" s="18">
        <f t="shared" si="14"/>
        <v>471.91285217475001</v>
      </c>
      <c r="DI27" s="18">
        <f t="shared" si="15"/>
        <v>539.32897391400002</v>
      </c>
      <c r="DJ27" s="18">
        <f t="shared" si="16"/>
        <v>606.74509565325002</v>
      </c>
      <c r="DK27" s="18">
        <f t="shared" si="17"/>
        <v>674.16121739250002</v>
      </c>
      <c r="DL27" s="18">
        <f t="shared" si="18"/>
        <v>741.57733913175002</v>
      </c>
      <c r="DM27" s="18">
        <f t="shared" si="19"/>
        <v>808.99346087100002</v>
      </c>
      <c r="DN27" s="18">
        <f t="shared" si="20"/>
        <v>876.40958261025003</v>
      </c>
      <c r="DO27" s="18">
        <f t="shared" si="21"/>
        <v>943.82570434950003</v>
      </c>
      <c r="DP27" s="18">
        <f t="shared" si="22"/>
        <v>1011.24182608875</v>
      </c>
      <c r="DQ27" s="18">
        <f t="shared" si="23"/>
        <v>1078.657947828</v>
      </c>
      <c r="DR27" s="18">
        <f t="shared" si="24"/>
        <v>1146.07406956725</v>
      </c>
      <c r="DS27" s="18">
        <f t="shared" si="25"/>
        <v>1213.4901913065</v>
      </c>
      <c r="DT27" s="18">
        <f t="shared" si="26"/>
        <v>1280.90631304575</v>
      </c>
      <c r="DU27" s="18">
        <f t="shared" si="27"/>
        <v>1348.322434785</v>
      </c>
      <c r="DV27" s="18">
        <f t="shared" si="28"/>
        <v>1414.3902340894651</v>
      </c>
      <c r="DW27" s="18">
        <f t="shared" si="29"/>
        <v>1480.4580333939302</v>
      </c>
      <c r="DX27" s="18">
        <f t="shared" si="30"/>
        <v>1546.5258326983953</v>
      </c>
      <c r="DY27" s="18">
        <f t="shared" si="31"/>
        <v>1612.5936320028604</v>
      </c>
      <c r="DZ27" s="18">
        <f t="shared" si="34"/>
        <v>1678.6614313073255</v>
      </c>
      <c r="EA27" s="18">
        <f t="shared" si="35"/>
        <v>1744.7292306117906</v>
      </c>
      <c r="EB27" s="18">
        <f t="shared" si="36"/>
        <v>1810.7970299162557</v>
      </c>
      <c r="EC27" s="18">
        <f t="shared" si="37"/>
        <v>1875.5165067859357</v>
      </c>
      <c r="ED27" s="18">
        <f t="shared" si="38"/>
        <v>1940.2359836556157</v>
      </c>
      <c r="EE27" s="18">
        <f t="shared" si="39"/>
        <v>2004.9554605252956</v>
      </c>
      <c r="EF27" s="18">
        <f t="shared" si="40"/>
        <v>2069.6749373949756</v>
      </c>
      <c r="EG27" s="18">
        <f t="shared" si="41"/>
        <v>2134.3944142646556</v>
      </c>
      <c r="EH27" s="18">
        <f t="shared" si="42"/>
        <v>2199.1138911343355</v>
      </c>
      <c r="EI27" s="18">
        <f t="shared" si="43"/>
        <v>2263.8333680040155</v>
      </c>
      <c r="EJ27" s="18">
        <f t="shared" si="44"/>
        <v>2327.2045224389103</v>
      </c>
      <c r="EK27" s="18">
        <f t="shared" si="45"/>
        <v>2390.5756768738052</v>
      </c>
      <c r="EL27" s="18">
        <f t="shared" si="46"/>
        <v>2453.9468313087</v>
      </c>
      <c r="EM27" s="18">
        <f t="shared" si="47"/>
        <v>2517.3179857435948</v>
      </c>
      <c r="EN27" s="18">
        <f t="shared" si="48"/>
        <v>2580.6891401784897</v>
      </c>
      <c r="EO27" s="18">
        <f t="shared" si="49"/>
        <v>2644.0602946133845</v>
      </c>
      <c r="EP27" s="18">
        <f t="shared" si="50"/>
        <v>2707.4314490482793</v>
      </c>
      <c r="EQ27" s="18">
        <f t="shared" si="51"/>
        <v>2769.4542810483895</v>
      </c>
      <c r="ER27" s="18">
        <f t="shared" si="52"/>
        <v>2831.4771130484996</v>
      </c>
      <c r="ES27" s="18">
        <f t="shared" si="53"/>
        <v>2893.4999450486098</v>
      </c>
      <c r="ET27" s="18">
        <f t="shared" si="54"/>
        <v>2955.5227770487199</v>
      </c>
      <c r="EU27" s="18">
        <f t="shared" si="55"/>
        <v>3017.5456090488301</v>
      </c>
      <c r="EV27" s="18">
        <f t="shared" si="56"/>
        <v>3079.5684410489403</v>
      </c>
      <c r="EW27" s="18">
        <f t="shared" si="57"/>
        <v>3141.5912730490504</v>
      </c>
      <c r="EX27" s="18">
        <f t="shared" si="58"/>
        <v>3202.2657826143754</v>
      </c>
      <c r="EY27" s="18">
        <f t="shared" si="59"/>
        <v>3262.9402921797005</v>
      </c>
      <c r="EZ27" s="18">
        <f t="shared" si="60"/>
        <v>3323.6148017450255</v>
      </c>
      <c r="FA27" s="18">
        <f t="shared" si="61"/>
        <v>3384.2893113103505</v>
      </c>
      <c r="FB27" s="18">
        <f t="shared" si="62"/>
        <v>3444.9638208756755</v>
      </c>
      <c r="FC27" s="18">
        <f t="shared" si="63"/>
        <v>3505.6383304410006</v>
      </c>
      <c r="FD27" s="18">
        <f t="shared" si="64"/>
        <v>3566.3128400063256</v>
      </c>
      <c r="FE27" s="18">
        <f t="shared" si="65"/>
        <v>3625.6390271368655</v>
      </c>
      <c r="FF27" s="18">
        <f t="shared" si="66"/>
        <v>3684.9652142674054</v>
      </c>
      <c r="FG27" s="18">
        <f t="shared" si="67"/>
        <v>3744.2914013979453</v>
      </c>
      <c r="FH27" s="18">
        <f t="shared" si="68"/>
        <v>3803.6175885284852</v>
      </c>
      <c r="FI27" s="18">
        <f t="shared" si="69"/>
        <v>3862.9437756590251</v>
      </c>
      <c r="FJ27" s="18">
        <f t="shared" si="70"/>
        <v>3922.2699627895649</v>
      </c>
      <c r="FK27" s="18">
        <f t="shared" si="71"/>
        <v>3981.5961499201048</v>
      </c>
      <c r="FL27" s="18">
        <f t="shared" si="72"/>
        <v>4039.5740146158596</v>
      </c>
      <c r="FM27" s="18">
        <f t="shared" si="73"/>
        <v>4097.5518793116144</v>
      </c>
      <c r="FN27" s="18">
        <f t="shared" si="74"/>
        <v>4155.5297440073691</v>
      </c>
      <c r="FO27" s="18">
        <f t="shared" si="75"/>
        <v>4213.5076087031239</v>
      </c>
      <c r="FP27" s="18">
        <f t="shared" si="76"/>
        <v>4271.4854733988786</v>
      </c>
      <c r="FQ27" s="18">
        <f t="shared" si="77"/>
        <v>4329.4633380946334</v>
      </c>
      <c r="FR27" s="18">
        <f t="shared" si="78"/>
        <v>4387.4412027903882</v>
      </c>
      <c r="FS27" s="18">
        <f t="shared" si="79"/>
        <v>4444.0707450513582</v>
      </c>
      <c r="FT27" s="18">
        <f t="shared" si="80"/>
        <v>4500.7002873123283</v>
      </c>
      <c r="FU27" s="18">
        <f t="shared" si="81"/>
        <v>4557.3298295732984</v>
      </c>
      <c r="FV27" s="18">
        <f t="shared" si="82"/>
        <v>4613.9593718342685</v>
      </c>
      <c r="FW27" s="18">
        <f t="shared" si="83"/>
        <v>4670.5889140952386</v>
      </c>
      <c r="FX27" s="18">
        <f t="shared" si="84"/>
        <v>4727.2184563562087</v>
      </c>
      <c r="FY27" s="18">
        <f t="shared" si="85"/>
        <v>4783.8479986171787</v>
      </c>
      <c r="FZ27" s="18">
        <f t="shared" si="86"/>
        <v>4839.1292184433642</v>
      </c>
      <c r="GA27" s="18">
        <f t="shared" si="87"/>
        <v>4894.4104382695496</v>
      </c>
      <c r="GB27" s="18">
        <f t="shared" si="88"/>
        <v>4949.691658095735</v>
      </c>
      <c r="GC27" s="18">
        <f t="shared" si="89"/>
        <v>5004.9728779219204</v>
      </c>
      <c r="GD27" s="18">
        <f t="shared" si="90"/>
        <v>5060.2540977481058</v>
      </c>
      <c r="GE27" s="18">
        <f t="shared" si="91"/>
        <v>5115.5353175742912</v>
      </c>
      <c r="GF27" s="18">
        <f t="shared" si="92"/>
        <v>5170.8165374004766</v>
      </c>
      <c r="GG27" s="18">
        <f t="shared" si="93"/>
        <v>5224.7494347918764</v>
      </c>
      <c r="GH27" s="18">
        <f t="shared" si="94"/>
        <v>5278.6823321832762</v>
      </c>
      <c r="GI27" s="18">
        <f t="shared" si="95"/>
        <v>5332.6152295746761</v>
      </c>
      <c r="GJ27" s="18">
        <f t="shared" si="96"/>
        <v>5386.5481269660759</v>
      </c>
      <c r="GK27" s="18">
        <f t="shared" si="33"/>
        <v>5440.4810243574757</v>
      </c>
      <c r="GL27" s="18">
        <f t="shared" si="5"/>
        <v>5494.4139217488755</v>
      </c>
      <c r="GM27" s="18">
        <f t="shared" si="5"/>
        <v>5548.3468191402753</v>
      </c>
      <c r="GN27" s="18">
        <f t="shared" si="5"/>
        <v>5600.9313940968905</v>
      </c>
      <c r="GO27" s="18">
        <f t="shared" si="5"/>
        <v>5653.5159690535056</v>
      </c>
      <c r="GP27" s="18">
        <f t="shared" si="5"/>
        <v>5706.1005440101208</v>
      </c>
      <c r="GQ27" s="18">
        <f t="shared" si="5"/>
        <v>5758.6851189667359</v>
      </c>
      <c r="GR27" s="18">
        <f t="shared" si="5"/>
        <v>5811.269693923351</v>
      </c>
      <c r="GS27" s="18">
        <f t="shared" si="5"/>
        <v>5863.8542688799662</v>
      </c>
      <c r="GT27" s="18">
        <f t="shared" si="5"/>
        <v>5916.4388438365813</v>
      </c>
      <c r="GU27" s="18">
        <f t="shared" si="5"/>
        <v>5967.6750963584109</v>
      </c>
      <c r="GV27" s="18">
        <f t="shared" si="5"/>
        <v>6018.9113488802404</v>
      </c>
      <c r="GW27" s="18">
        <f t="shared" si="5"/>
        <v>6070.14760140207</v>
      </c>
      <c r="GX27" s="18"/>
    </row>
    <row r="28" spans="1:206" x14ac:dyDescent="0.25">
      <c r="B28" t="s">
        <v>164</v>
      </c>
      <c r="C28">
        <v>1.42</v>
      </c>
      <c r="D28" s="18">
        <f t="shared" si="6"/>
        <v>84.717604309500004</v>
      </c>
      <c r="E28" s="18">
        <f t="shared" si="6"/>
        <v>84.717604309500004</v>
      </c>
      <c r="F28" s="18">
        <f t="shared" si="6"/>
        <v>84.717604309500004</v>
      </c>
      <c r="G28" s="18">
        <f t="shared" si="6"/>
        <v>84.717604309500004</v>
      </c>
      <c r="H28" s="18">
        <f t="shared" si="6"/>
        <v>84.717604309500004</v>
      </c>
      <c r="I28" s="18">
        <f t="shared" si="6"/>
        <v>84.717604309500004</v>
      </c>
      <c r="J28" s="18">
        <f t="shared" si="6"/>
        <v>84.717604309500004</v>
      </c>
      <c r="K28" s="18">
        <f t="shared" si="6"/>
        <v>84.717604309500004</v>
      </c>
      <c r="L28" s="18">
        <f t="shared" si="6"/>
        <v>84.717604309500004</v>
      </c>
      <c r="M28" s="18">
        <f t="shared" si="6"/>
        <v>84.717604309500004</v>
      </c>
      <c r="N28" s="18">
        <f t="shared" si="6"/>
        <v>84.717604309500004</v>
      </c>
      <c r="O28" s="18">
        <f t="shared" si="6"/>
        <v>84.717604309500004</v>
      </c>
      <c r="P28" s="18">
        <f t="shared" si="6"/>
        <v>84.717604309500004</v>
      </c>
      <c r="Q28" s="18">
        <f t="shared" si="6"/>
        <v>84.717604309500004</v>
      </c>
      <c r="R28" s="18">
        <f t="shared" si="6"/>
        <v>84.717604309500004</v>
      </c>
      <c r="S28" s="18">
        <f t="shared" si="6"/>
        <v>84.717604309500004</v>
      </c>
      <c r="T28" s="18">
        <f t="shared" si="100"/>
        <v>84.717604309500004</v>
      </c>
      <c r="U28" s="18">
        <f t="shared" si="100"/>
        <v>84.717604309500004</v>
      </c>
      <c r="V28" s="18">
        <f t="shared" si="100"/>
        <v>84.717604309500004</v>
      </c>
      <c r="W28" s="18">
        <f t="shared" si="100"/>
        <v>84.717604309500004</v>
      </c>
      <c r="X28" s="18">
        <f t="shared" si="100"/>
        <v>83.023252223309996</v>
      </c>
      <c r="Y28" s="18">
        <f t="shared" si="100"/>
        <v>83.023252223309996</v>
      </c>
      <c r="Z28" s="18">
        <f t="shared" si="100"/>
        <v>83.023252223309996</v>
      </c>
      <c r="AA28" s="18">
        <f t="shared" si="100"/>
        <v>83.023252223309996</v>
      </c>
      <c r="AB28" s="18">
        <f t="shared" si="100"/>
        <v>83.023252223309996</v>
      </c>
      <c r="AC28" s="18">
        <f t="shared" si="100"/>
        <v>83.023252223309996</v>
      </c>
      <c r="AD28" s="18">
        <f t="shared" si="100"/>
        <v>83.023252223309996</v>
      </c>
      <c r="AE28" s="18">
        <f t="shared" si="100"/>
        <v>81.328900137120002</v>
      </c>
      <c r="AF28" s="18">
        <f t="shared" si="100"/>
        <v>81.328900137120002</v>
      </c>
      <c r="AG28" s="18">
        <f t="shared" si="100"/>
        <v>81.328900137120002</v>
      </c>
      <c r="AH28" s="18">
        <f t="shared" si="100"/>
        <v>81.328900137120002</v>
      </c>
      <c r="AI28" s="18">
        <f t="shared" si="100"/>
        <v>81.328900137120002</v>
      </c>
      <c r="AJ28" s="18">
        <f t="shared" si="101"/>
        <v>81.328900137120002</v>
      </c>
      <c r="AK28" s="18">
        <f t="shared" si="101"/>
        <v>81.328900137120002</v>
      </c>
      <c r="AL28" s="18">
        <f t="shared" si="101"/>
        <v>79.634548050929993</v>
      </c>
      <c r="AM28" s="18">
        <f t="shared" si="101"/>
        <v>79.634548050929993</v>
      </c>
      <c r="AN28" s="18">
        <f t="shared" si="101"/>
        <v>79.634548050929993</v>
      </c>
      <c r="AO28" s="18">
        <f t="shared" si="101"/>
        <v>79.634548050929993</v>
      </c>
      <c r="AP28" s="18">
        <f t="shared" si="101"/>
        <v>79.634548050929993</v>
      </c>
      <c r="AQ28" s="18">
        <f t="shared" si="101"/>
        <v>79.634548050929993</v>
      </c>
      <c r="AR28" s="18">
        <f t="shared" si="101"/>
        <v>79.634548050929993</v>
      </c>
      <c r="AS28" s="18">
        <f t="shared" si="101"/>
        <v>77.940195964739999</v>
      </c>
      <c r="AT28" s="18">
        <f t="shared" si="101"/>
        <v>77.940195964739999</v>
      </c>
      <c r="AU28" s="18">
        <f t="shared" si="101"/>
        <v>77.940195964739999</v>
      </c>
      <c r="AV28" s="18">
        <f t="shared" si="101"/>
        <v>77.940195964739999</v>
      </c>
      <c r="AW28" s="18">
        <f t="shared" si="101"/>
        <v>77.940195964739999</v>
      </c>
      <c r="AX28" s="18">
        <f t="shared" si="101"/>
        <v>77.940195964739999</v>
      </c>
      <c r="AY28" s="18">
        <f t="shared" si="101"/>
        <v>77.940195964739999</v>
      </c>
      <c r="AZ28" s="18">
        <f t="shared" si="102"/>
        <v>76.245843878550005</v>
      </c>
      <c r="BA28" s="18">
        <f t="shared" si="102"/>
        <v>76.245843878550005</v>
      </c>
      <c r="BB28" s="18">
        <f t="shared" si="102"/>
        <v>76.245843878550005</v>
      </c>
      <c r="BC28" s="18">
        <f t="shared" si="102"/>
        <v>76.245843878550005</v>
      </c>
      <c r="BD28" s="18">
        <f t="shared" si="102"/>
        <v>76.245843878550005</v>
      </c>
      <c r="BE28" s="18">
        <f t="shared" si="102"/>
        <v>76.245843878550005</v>
      </c>
      <c r="BF28" s="18">
        <f t="shared" si="102"/>
        <v>76.245843878550005</v>
      </c>
      <c r="BG28" s="18">
        <f t="shared" si="102"/>
        <v>74.551491792359997</v>
      </c>
      <c r="BH28" s="18">
        <f t="shared" si="102"/>
        <v>74.551491792359997</v>
      </c>
      <c r="BI28" s="18">
        <f t="shared" si="102"/>
        <v>74.551491792359997</v>
      </c>
      <c r="BJ28" s="18">
        <f t="shared" si="102"/>
        <v>74.551491792359997</v>
      </c>
      <c r="BK28" s="18">
        <f t="shared" si="102"/>
        <v>74.551491792359997</v>
      </c>
      <c r="BL28" s="18">
        <f t="shared" si="102"/>
        <v>74.551491792359997</v>
      </c>
      <c r="BM28" s="18">
        <f t="shared" si="102"/>
        <v>74.551491792359997</v>
      </c>
      <c r="BN28" s="18">
        <f t="shared" si="102"/>
        <v>72.857139706170003</v>
      </c>
      <c r="BO28" s="18">
        <f t="shared" si="102"/>
        <v>72.857139706170003</v>
      </c>
      <c r="BP28" s="18">
        <f t="shared" si="97"/>
        <v>72.857139706170003</v>
      </c>
      <c r="BQ28" s="18">
        <f t="shared" si="97"/>
        <v>72.857139706170003</v>
      </c>
      <c r="BR28" s="18">
        <f t="shared" si="97"/>
        <v>72.857139706170003</v>
      </c>
      <c r="BS28" s="18">
        <f t="shared" si="97"/>
        <v>72.857139706170003</v>
      </c>
      <c r="BT28" s="18">
        <f t="shared" si="97"/>
        <v>72.857139706170003</v>
      </c>
      <c r="BU28" s="18">
        <f t="shared" si="97"/>
        <v>71.162787619979994</v>
      </c>
      <c r="BV28" s="18">
        <f t="shared" si="97"/>
        <v>71.162787619979994</v>
      </c>
      <c r="BW28" s="18">
        <f t="shared" si="97"/>
        <v>71.162787619979994</v>
      </c>
      <c r="BX28" s="18">
        <f t="shared" si="97"/>
        <v>71.162787619979994</v>
      </c>
      <c r="BY28" s="18">
        <f t="shared" si="97"/>
        <v>71.162787619979994</v>
      </c>
      <c r="BZ28" s="18">
        <f t="shared" si="97"/>
        <v>71.162787619979994</v>
      </c>
      <c r="CA28" s="18">
        <f t="shared" si="97"/>
        <v>71.162787619979994</v>
      </c>
      <c r="CB28" s="18">
        <f t="shared" si="97"/>
        <v>69.46843553379</v>
      </c>
      <c r="CC28" s="18">
        <f t="shared" si="97"/>
        <v>69.46843553379</v>
      </c>
      <c r="CD28" s="18">
        <f t="shared" si="97"/>
        <v>69.46843553379</v>
      </c>
      <c r="CE28" s="18">
        <f t="shared" si="98"/>
        <v>69.46843553379</v>
      </c>
      <c r="CF28" s="18">
        <f t="shared" si="98"/>
        <v>69.46843553379</v>
      </c>
      <c r="CG28" s="18">
        <f t="shared" si="98"/>
        <v>69.46843553379</v>
      </c>
      <c r="CH28" s="18">
        <f t="shared" si="98"/>
        <v>69.46843553379</v>
      </c>
      <c r="CI28" s="18">
        <f t="shared" si="98"/>
        <v>67.774083447599992</v>
      </c>
      <c r="CJ28" s="18">
        <f t="shared" si="98"/>
        <v>67.774083447599992</v>
      </c>
      <c r="CK28" s="18">
        <f t="shared" si="98"/>
        <v>67.774083447599992</v>
      </c>
      <c r="CL28" s="18">
        <f t="shared" si="98"/>
        <v>67.774083447599992</v>
      </c>
      <c r="CM28" s="18">
        <f t="shared" si="98"/>
        <v>67.774083447599992</v>
      </c>
      <c r="CN28" s="18">
        <f t="shared" si="98"/>
        <v>67.774083447599992</v>
      </c>
      <c r="CO28" s="18">
        <f t="shared" si="98"/>
        <v>67.774083447599992</v>
      </c>
      <c r="CP28" s="18">
        <f t="shared" si="98"/>
        <v>66.079731361409998</v>
      </c>
      <c r="CQ28" s="18">
        <f t="shared" si="99"/>
        <v>66.079731361409998</v>
      </c>
      <c r="CR28" s="18">
        <f t="shared" si="99"/>
        <v>66.079731361409998</v>
      </c>
      <c r="CS28" s="18">
        <f t="shared" si="99"/>
        <v>66.079731361409998</v>
      </c>
      <c r="CT28" s="18">
        <f t="shared" si="99"/>
        <v>66.079731361409998</v>
      </c>
      <c r="CU28" s="18">
        <f t="shared" si="99"/>
        <v>66.079731361409998</v>
      </c>
      <c r="CV28" s="18">
        <f t="shared" si="99"/>
        <v>66.079731361409998</v>
      </c>
      <c r="CW28" s="18">
        <f t="shared" si="99"/>
        <v>64.385379275220004</v>
      </c>
      <c r="CX28" s="18">
        <f t="shared" si="99"/>
        <v>64.385379275220004</v>
      </c>
      <c r="CY28" s="18">
        <f t="shared" si="99"/>
        <v>64.385379275220004</v>
      </c>
      <c r="DA28" s="18" t="str">
        <f t="shared" si="7"/>
        <v>TJ</v>
      </c>
      <c r="DB28" s="18">
        <f t="shared" si="8"/>
        <v>84.717604309500004</v>
      </c>
      <c r="DC28" s="18">
        <f t="shared" si="9"/>
        <v>169.43520861900001</v>
      </c>
      <c r="DD28" s="18">
        <f t="shared" si="10"/>
        <v>254.1528129285</v>
      </c>
      <c r="DE28" s="18">
        <f t="shared" si="11"/>
        <v>338.87041723800002</v>
      </c>
      <c r="DF28" s="18">
        <f t="shared" si="12"/>
        <v>423.58802154750003</v>
      </c>
      <c r="DG28" s="18">
        <f t="shared" si="13"/>
        <v>508.30562585700005</v>
      </c>
      <c r="DH28" s="18">
        <f t="shared" si="14"/>
        <v>593.02323016650007</v>
      </c>
      <c r="DI28" s="18">
        <f t="shared" si="15"/>
        <v>677.74083447600003</v>
      </c>
      <c r="DJ28" s="18">
        <f t="shared" si="16"/>
        <v>762.45843878549999</v>
      </c>
      <c r="DK28" s="18">
        <f t="shared" si="17"/>
        <v>847.17604309499995</v>
      </c>
      <c r="DL28" s="18">
        <f t="shared" si="18"/>
        <v>931.89364740449992</v>
      </c>
      <c r="DM28" s="18">
        <f t="shared" si="19"/>
        <v>1016.6112517139999</v>
      </c>
      <c r="DN28" s="18">
        <f t="shared" si="20"/>
        <v>1101.3288560234998</v>
      </c>
      <c r="DO28" s="18">
        <f t="shared" si="21"/>
        <v>1186.0464603329999</v>
      </c>
      <c r="DP28" s="18">
        <f t="shared" si="22"/>
        <v>1270.7640646425</v>
      </c>
      <c r="DQ28" s="18">
        <f t="shared" si="23"/>
        <v>1355.4816689520001</v>
      </c>
      <c r="DR28" s="18">
        <f t="shared" si="24"/>
        <v>1440.1992732615001</v>
      </c>
      <c r="DS28" s="18">
        <f t="shared" si="25"/>
        <v>1524.9168775710002</v>
      </c>
      <c r="DT28" s="18">
        <f t="shared" si="26"/>
        <v>1609.6344818805003</v>
      </c>
      <c r="DU28" s="18">
        <f t="shared" si="27"/>
        <v>1694.3520861900004</v>
      </c>
      <c r="DV28" s="18">
        <f t="shared" si="28"/>
        <v>1777.3753384133104</v>
      </c>
      <c r="DW28" s="18">
        <f t="shared" si="29"/>
        <v>1860.3985906366204</v>
      </c>
      <c r="DX28" s="18">
        <f t="shared" si="30"/>
        <v>1943.4218428599304</v>
      </c>
      <c r="DY28" s="18">
        <f t="shared" si="31"/>
        <v>2026.4450950832404</v>
      </c>
      <c r="DZ28" s="18">
        <f t="shared" si="34"/>
        <v>2109.4683473065502</v>
      </c>
      <c r="EA28" s="18">
        <f t="shared" si="35"/>
        <v>2192.4915995298602</v>
      </c>
      <c r="EB28" s="18">
        <f t="shared" si="36"/>
        <v>2275.5148517531702</v>
      </c>
      <c r="EC28" s="18">
        <f t="shared" si="37"/>
        <v>2356.8437518902902</v>
      </c>
      <c r="ED28" s="18">
        <f t="shared" si="38"/>
        <v>2438.1726520274101</v>
      </c>
      <c r="EE28" s="18">
        <f t="shared" si="39"/>
        <v>2519.50155216453</v>
      </c>
      <c r="EF28" s="18">
        <f t="shared" si="40"/>
        <v>2600.83045230165</v>
      </c>
      <c r="EG28" s="18">
        <f t="shared" si="41"/>
        <v>2682.1593524387699</v>
      </c>
      <c r="EH28" s="18">
        <f t="shared" si="42"/>
        <v>2763.4882525758899</v>
      </c>
      <c r="EI28" s="18">
        <f t="shared" si="43"/>
        <v>2844.8171527130098</v>
      </c>
      <c r="EJ28" s="18">
        <f t="shared" si="44"/>
        <v>2924.4517007639397</v>
      </c>
      <c r="EK28" s="18">
        <f t="shared" si="45"/>
        <v>3004.0862488148696</v>
      </c>
      <c r="EL28" s="18">
        <f t="shared" si="46"/>
        <v>3083.7207968657995</v>
      </c>
      <c r="EM28" s="18">
        <f t="shared" si="47"/>
        <v>3163.3553449167293</v>
      </c>
      <c r="EN28" s="18">
        <f t="shared" si="48"/>
        <v>3242.9898929676592</v>
      </c>
      <c r="EO28" s="18">
        <f t="shared" si="49"/>
        <v>3322.6244410185891</v>
      </c>
      <c r="EP28" s="18">
        <f t="shared" si="50"/>
        <v>3402.258989069519</v>
      </c>
      <c r="EQ28" s="18">
        <f t="shared" si="51"/>
        <v>3480.1991850342588</v>
      </c>
      <c r="ER28" s="18">
        <f t="shared" si="52"/>
        <v>3558.1393809989986</v>
      </c>
      <c r="ES28" s="18">
        <f t="shared" si="53"/>
        <v>3636.0795769637384</v>
      </c>
      <c r="ET28" s="18">
        <f t="shared" si="54"/>
        <v>3714.0197729284782</v>
      </c>
      <c r="EU28" s="18">
        <f t="shared" si="55"/>
        <v>3791.959968893218</v>
      </c>
      <c r="EV28" s="18">
        <f t="shared" si="56"/>
        <v>3869.9001648579579</v>
      </c>
      <c r="EW28" s="18">
        <f t="shared" si="57"/>
        <v>3947.8403608226977</v>
      </c>
      <c r="EX28" s="18">
        <f t="shared" si="58"/>
        <v>4024.0862047012479</v>
      </c>
      <c r="EY28" s="18">
        <f t="shared" si="59"/>
        <v>4100.3320485797976</v>
      </c>
      <c r="EZ28" s="18">
        <f t="shared" si="60"/>
        <v>4176.5778924583474</v>
      </c>
      <c r="FA28" s="18">
        <f t="shared" si="61"/>
        <v>4252.8237363368971</v>
      </c>
      <c r="FB28" s="18">
        <f t="shared" si="62"/>
        <v>4329.0695802154469</v>
      </c>
      <c r="FC28" s="18">
        <f t="shared" si="63"/>
        <v>4405.3154240939966</v>
      </c>
      <c r="FD28" s="18">
        <f t="shared" si="64"/>
        <v>4481.5612679725464</v>
      </c>
      <c r="FE28" s="18">
        <f t="shared" si="65"/>
        <v>4556.1127597649065</v>
      </c>
      <c r="FF28" s="18">
        <f t="shared" si="66"/>
        <v>4630.6642515572667</v>
      </c>
      <c r="FG28" s="18">
        <f t="shared" si="67"/>
        <v>4705.2157433496268</v>
      </c>
      <c r="FH28" s="18">
        <f t="shared" si="68"/>
        <v>4779.7672351419869</v>
      </c>
      <c r="FI28" s="18">
        <f t="shared" si="69"/>
        <v>4854.3187269343471</v>
      </c>
      <c r="FJ28" s="18">
        <f t="shared" si="70"/>
        <v>4928.8702187267072</v>
      </c>
      <c r="FK28" s="18">
        <f t="shared" si="71"/>
        <v>5003.4217105190673</v>
      </c>
      <c r="FL28" s="18">
        <f t="shared" si="72"/>
        <v>5076.278850225237</v>
      </c>
      <c r="FM28" s="18">
        <f t="shared" si="73"/>
        <v>5149.1359899314066</v>
      </c>
      <c r="FN28" s="18">
        <f t="shared" si="74"/>
        <v>5221.9931296375762</v>
      </c>
      <c r="FO28" s="18">
        <f t="shared" si="75"/>
        <v>5294.8502693437458</v>
      </c>
      <c r="FP28" s="18">
        <f t="shared" si="76"/>
        <v>5367.7074090499154</v>
      </c>
      <c r="FQ28" s="18">
        <f t="shared" si="77"/>
        <v>5440.5645487560851</v>
      </c>
      <c r="FR28" s="18">
        <f t="shared" si="78"/>
        <v>5513.4216884622547</v>
      </c>
      <c r="FS28" s="18">
        <f t="shared" si="79"/>
        <v>5584.5844760822347</v>
      </c>
      <c r="FT28" s="18">
        <f t="shared" si="80"/>
        <v>5655.7472637022147</v>
      </c>
      <c r="FU28" s="18">
        <f t="shared" si="81"/>
        <v>5726.9100513221947</v>
      </c>
      <c r="FV28" s="18">
        <f t="shared" si="82"/>
        <v>5798.0728389421747</v>
      </c>
      <c r="FW28" s="18">
        <f t="shared" si="83"/>
        <v>5869.2356265621547</v>
      </c>
      <c r="FX28" s="18">
        <f t="shared" si="84"/>
        <v>5940.3984141821347</v>
      </c>
      <c r="FY28" s="18">
        <f t="shared" si="85"/>
        <v>6011.5612018021147</v>
      </c>
      <c r="FZ28" s="18">
        <f t="shared" si="86"/>
        <v>6081.0296373359051</v>
      </c>
      <c r="GA28" s="18">
        <f t="shared" si="87"/>
        <v>6150.4980728696955</v>
      </c>
      <c r="GB28" s="18">
        <f t="shared" si="88"/>
        <v>6219.9665084034859</v>
      </c>
      <c r="GC28" s="18">
        <f t="shared" si="89"/>
        <v>6289.4349439372763</v>
      </c>
      <c r="GD28" s="18">
        <f t="shared" si="90"/>
        <v>6358.9033794710667</v>
      </c>
      <c r="GE28" s="18">
        <f t="shared" si="91"/>
        <v>6428.3718150048571</v>
      </c>
      <c r="GF28" s="18">
        <f t="shared" si="92"/>
        <v>6497.8402505386475</v>
      </c>
      <c r="GG28" s="18">
        <f t="shared" si="93"/>
        <v>6565.6143339862474</v>
      </c>
      <c r="GH28" s="18">
        <f t="shared" si="94"/>
        <v>6633.3884174338473</v>
      </c>
      <c r="GI28" s="18">
        <f t="shared" si="95"/>
        <v>6701.1625008814472</v>
      </c>
      <c r="GJ28" s="18">
        <f t="shared" si="96"/>
        <v>6768.936584329047</v>
      </c>
      <c r="GK28" s="18">
        <f t="shared" si="33"/>
        <v>6836.7106677766469</v>
      </c>
      <c r="GL28" s="18">
        <f t="shared" si="5"/>
        <v>6904.4847512242468</v>
      </c>
      <c r="GM28" s="18">
        <f t="shared" si="5"/>
        <v>6972.2588346718467</v>
      </c>
      <c r="GN28" s="18">
        <f t="shared" si="5"/>
        <v>7038.3385660332569</v>
      </c>
      <c r="GO28" s="18">
        <f t="shared" si="5"/>
        <v>7104.4182973946672</v>
      </c>
      <c r="GP28" s="18">
        <f t="shared" si="5"/>
        <v>7170.4980287560775</v>
      </c>
      <c r="GQ28" s="18">
        <f t="shared" si="5"/>
        <v>7236.5777601174877</v>
      </c>
      <c r="GR28" s="18">
        <f t="shared" si="5"/>
        <v>7302.657491478898</v>
      </c>
      <c r="GS28" s="18">
        <f t="shared" si="5"/>
        <v>7368.7372228403083</v>
      </c>
      <c r="GT28" s="18">
        <f t="shared" si="5"/>
        <v>7434.8169542017185</v>
      </c>
      <c r="GU28" s="18">
        <f t="shared" si="5"/>
        <v>7499.2023334769383</v>
      </c>
      <c r="GV28" s="18">
        <f t="shared" si="5"/>
        <v>7563.587712752158</v>
      </c>
      <c r="GW28" s="18">
        <f t="shared" si="5"/>
        <v>7627.9730920273778</v>
      </c>
      <c r="GX28" s="18"/>
    </row>
    <row r="29" spans="1:206" x14ac:dyDescent="0.25">
      <c r="B29" t="s">
        <v>168</v>
      </c>
      <c r="C29">
        <v>1.52</v>
      </c>
      <c r="D29" s="18">
        <f t="shared" si="6"/>
        <v>90.683632782000004</v>
      </c>
      <c r="E29" s="18">
        <f t="shared" si="6"/>
        <v>90.683632782000004</v>
      </c>
      <c r="F29" s="18">
        <f t="shared" si="6"/>
        <v>90.683632782000004</v>
      </c>
      <c r="G29" s="18">
        <f t="shared" si="6"/>
        <v>90.683632782000004</v>
      </c>
      <c r="H29" s="18">
        <f t="shared" si="6"/>
        <v>90.683632782000004</v>
      </c>
      <c r="I29" s="18">
        <f t="shared" si="6"/>
        <v>90.683632782000004</v>
      </c>
      <c r="J29" s="18">
        <f t="shared" si="6"/>
        <v>90.683632782000004</v>
      </c>
      <c r="K29" s="18">
        <f t="shared" si="6"/>
        <v>90.683632782000004</v>
      </c>
      <c r="L29" s="18">
        <f t="shared" si="6"/>
        <v>90.683632782000004</v>
      </c>
      <c r="M29" s="18">
        <f t="shared" si="6"/>
        <v>90.683632782000004</v>
      </c>
      <c r="N29" s="18">
        <f t="shared" si="6"/>
        <v>90.683632782000004</v>
      </c>
      <c r="O29" s="18">
        <f t="shared" si="6"/>
        <v>90.683632782000004</v>
      </c>
      <c r="P29" s="18">
        <f t="shared" si="6"/>
        <v>90.683632782000004</v>
      </c>
      <c r="Q29" s="18">
        <f t="shared" si="6"/>
        <v>90.683632782000004</v>
      </c>
      <c r="R29" s="18">
        <f t="shared" si="6"/>
        <v>90.683632782000004</v>
      </c>
      <c r="S29" s="18">
        <f t="shared" si="6"/>
        <v>90.683632782000004</v>
      </c>
      <c r="T29" s="18">
        <f t="shared" si="100"/>
        <v>90.683632782000004</v>
      </c>
      <c r="U29" s="18">
        <f t="shared" si="100"/>
        <v>90.683632782000004</v>
      </c>
      <c r="V29" s="18">
        <f t="shared" si="100"/>
        <v>90.683632782000004</v>
      </c>
      <c r="W29" s="18">
        <f t="shared" si="100"/>
        <v>90.683632782000004</v>
      </c>
      <c r="X29" s="18">
        <f t="shared" si="100"/>
        <v>88.869960126359999</v>
      </c>
      <c r="Y29" s="18">
        <f t="shared" si="100"/>
        <v>88.869960126359999</v>
      </c>
      <c r="Z29" s="18">
        <f t="shared" si="100"/>
        <v>88.869960126359999</v>
      </c>
      <c r="AA29" s="18">
        <f t="shared" si="100"/>
        <v>88.869960126359999</v>
      </c>
      <c r="AB29" s="18">
        <f t="shared" si="100"/>
        <v>88.869960126359999</v>
      </c>
      <c r="AC29" s="18">
        <f t="shared" si="100"/>
        <v>88.869960126359999</v>
      </c>
      <c r="AD29" s="18">
        <f t="shared" si="100"/>
        <v>88.869960126359999</v>
      </c>
      <c r="AE29" s="18">
        <f t="shared" si="100"/>
        <v>87.056287470720008</v>
      </c>
      <c r="AF29" s="18">
        <f t="shared" si="100"/>
        <v>87.056287470720008</v>
      </c>
      <c r="AG29" s="18">
        <f t="shared" si="100"/>
        <v>87.056287470720008</v>
      </c>
      <c r="AH29" s="18">
        <f t="shared" si="100"/>
        <v>87.056287470720008</v>
      </c>
      <c r="AI29" s="18">
        <f t="shared" si="100"/>
        <v>87.056287470720008</v>
      </c>
      <c r="AJ29" s="18">
        <f t="shared" si="101"/>
        <v>87.056287470720008</v>
      </c>
      <c r="AK29" s="18">
        <f t="shared" si="101"/>
        <v>87.056287470720008</v>
      </c>
      <c r="AL29" s="18">
        <f t="shared" si="101"/>
        <v>85.242614815079989</v>
      </c>
      <c r="AM29" s="18">
        <f t="shared" si="101"/>
        <v>85.242614815079989</v>
      </c>
      <c r="AN29" s="18">
        <f t="shared" si="101"/>
        <v>85.242614815079989</v>
      </c>
      <c r="AO29" s="18">
        <f t="shared" si="101"/>
        <v>85.242614815079989</v>
      </c>
      <c r="AP29" s="18">
        <f t="shared" si="101"/>
        <v>85.242614815079989</v>
      </c>
      <c r="AQ29" s="18">
        <f t="shared" si="101"/>
        <v>85.242614815079989</v>
      </c>
      <c r="AR29" s="18">
        <f t="shared" si="101"/>
        <v>85.242614815079989</v>
      </c>
      <c r="AS29" s="18">
        <f t="shared" si="101"/>
        <v>83.428942159440012</v>
      </c>
      <c r="AT29" s="18">
        <f t="shared" si="101"/>
        <v>83.428942159440012</v>
      </c>
      <c r="AU29" s="18">
        <f t="shared" si="101"/>
        <v>83.428942159440012</v>
      </c>
      <c r="AV29" s="18">
        <f t="shared" si="101"/>
        <v>83.428942159440012</v>
      </c>
      <c r="AW29" s="18">
        <f t="shared" si="101"/>
        <v>83.428942159440012</v>
      </c>
      <c r="AX29" s="18">
        <f t="shared" si="101"/>
        <v>83.428942159440012</v>
      </c>
      <c r="AY29" s="18">
        <f t="shared" si="101"/>
        <v>83.428942159440012</v>
      </c>
      <c r="AZ29" s="18">
        <f t="shared" si="102"/>
        <v>81.615269503800008</v>
      </c>
      <c r="BA29" s="18">
        <f t="shared" si="102"/>
        <v>81.615269503800008</v>
      </c>
      <c r="BB29" s="18">
        <f t="shared" si="102"/>
        <v>81.615269503800008</v>
      </c>
      <c r="BC29" s="18">
        <f t="shared" si="102"/>
        <v>81.615269503800008</v>
      </c>
      <c r="BD29" s="18">
        <f t="shared" si="102"/>
        <v>81.615269503800008</v>
      </c>
      <c r="BE29" s="18">
        <f t="shared" si="102"/>
        <v>81.615269503800008</v>
      </c>
      <c r="BF29" s="18">
        <f t="shared" si="102"/>
        <v>81.615269503800008</v>
      </c>
      <c r="BG29" s="18">
        <f t="shared" si="102"/>
        <v>79.801596848160017</v>
      </c>
      <c r="BH29" s="18">
        <f t="shared" si="102"/>
        <v>79.801596848160017</v>
      </c>
      <c r="BI29" s="18">
        <f t="shared" si="102"/>
        <v>79.801596848160017</v>
      </c>
      <c r="BJ29" s="18">
        <f t="shared" si="102"/>
        <v>79.801596848160017</v>
      </c>
      <c r="BK29" s="18">
        <f t="shared" si="102"/>
        <v>79.801596848160017</v>
      </c>
      <c r="BL29" s="18">
        <f t="shared" si="102"/>
        <v>79.801596848160017</v>
      </c>
      <c r="BM29" s="18">
        <f t="shared" si="102"/>
        <v>79.801596848160017</v>
      </c>
      <c r="BN29" s="18">
        <f t="shared" si="102"/>
        <v>77.987924192519998</v>
      </c>
      <c r="BO29" s="18">
        <f t="shared" si="102"/>
        <v>77.987924192519998</v>
      </c>
      <c r="BP29" s="18">
        <f t="shared" si="97"/>
        <v>77.987924192519998</v>
      </c>
      <c r="BQ29" s="18">
        <f t="shared" si="97"/>
        <v>77.987924192519998</v>
      </c>
      <c r="BR29" s="18">
        <f t="shared" si="97"/>
        <v>77.987924192519998</v>
      </c>
      <c r="BS29" s="18">
        <f t="shared" si="97"/>
        <v>77.987924192519998</v>
      </c>
      <c r="BT29" s="18">
        <f t="shared" si="97"/>
        <v>77.987924192519998</v>
      </c>
      <c r="BU29" s="18">
        <f t="shared" si="97"/>
        <v>76.174251536880007</v>
      </c>
      <c r="BV29" s="18">
        <f t="shared" si="97"/>
        <v>76.174251536880007</v>
      </c>
      <c r="BW29" s="18">
        <f t="shared" si="97"/>
        <v>76.174251536880007</v>
      </c>
      <c r="BX29" s="18">
        <f t="shared" si="97"/>
        <v>76.174251536880007</v>
      </c>
      <c r="BY29" s="18">
        <f t="shared" si="97"/>
        <v>76.174251536880007</v>
      </c>
      <c r="BZ29" s="18">
        <f t="shared" si="97"/>
        <v>76.174251536880007</v>
      </c>
      <c r="CA29" s="18">
        <f t="shared" si="97"/>
        <v>76.174251536880007</v>
      </c>
      <c r="CB29" s="18">
        <f t="shared" si="97"/>
        <v>74.360578881240002</v>
      </c>
      <c r="CC29" s="18">
        <f t="shared" si="97"/>
        <v>74.360578881240002</v>
      </c>
      <c r="CD29" s="18">
        <f t="shared" si="97"/>
        <v>74.360578881240002</v>
      </c>
      <c r="CE29" s="18">
        <f t="shared" si="98"/>
        <v>74.360578881240002</v>
      </c>
      <c r="CF29" s="18">
        <f t="shared" si="98"/>
        <v>74.360578881240002</v>
      </c>
      <c r="CG29" s="18">
        <f t="shared" si="98"/>
        <v>74.360578881240002</v>
      </c>
      <c r="CH29" s="18">
        <f t="shared" si="98"/>
        <v>74.360578881240002</v>
      </c>
      <c r="CI29" s="18">
        <f t="shared" si="98"/>
        <v>72.546906225599997</v>
      </c>
      <c r="CJ29" s="18">
        <f t="shared" si="98"/>
        <v>72.546906225599997</v>
      </c>
      <c r="CK29" s="18">
        <f t="shared" si="98"/>
        <v>72.546906225599997</v>
      </c>
      <c r="CL29" s="18">
        <f t="shared" si="98"/>
        <v>72.546906225599997</v>
      </c>
      <c r="CM29" s="18">
        <f t="shared" si="98"/>
        <v>72.546906225599997</v>
      </c>
      <c r="CN29" s="18">
        <f t="shared" si="98"/>
        <v>72.546906225599997</v>
      </c>
      <c r="CO29" s="18">
        <f t="shared" si="98"/>
        <v>72.546906225599997</v>
      </c>
      <c r="CP29" s="18">
        <f t="shared" si="98"/>
        <v>70.733233569959992</v>
      </c>
      <c r="CQ29" s="18">
        <f t="shared" si="99"/>
        <v>70.733233569959992</v>
      </c>
      <c r="CR29" s="18">
        <f t="shared" si="99"/>
        <v>70.733233569959992</v>
      </c>
      <c r="CS29" s="18">
        <f t="shared" si="99"/>
        <v>70.733233569959992</v>
      </c>
      <c r="CT29" s="18">
        <f t="shared" si="99"/>
        <v>70.733233569959992</v>
      </c>
      <c r="CU29" s="18">
        <f t="shared" si="99"/>
        <v>70.733233569959992</v>
      </c>
      <c r="CV29" s="18">
        <f t="shared" si="99"/>
        <v>70.733233569959992</v>
      </c>
      <c r="CW29" s="18">
        <f t="shared" si="99"/>
        <v>68.919560914320002</v>
      </c>
      <c r="CX29" s="18">
        <f t="shared" si="99"/>
        <v>68.919560914320002</v>
      </c>
      <c r="CY29" s="18">
        <f t="shared" si="99"/>
        <v>68.919560914320002</v>
      </c>
      <c r="DA29" s="18" t="str">
        <f t="shared" si="7"/>
        <v>TK</v>
      </c>
      <c r="DB29" s="18">
        <f t="shared" si="8"/>
        <v>90.683632782000004</v>
      </c>
      <c r="DC29" s="18">
        <f t="shared" si="9"/>
        <v>181.36726556400001</v>
      </c>
      <c r="DD29" s="18">
        <f t="shared" si="10"/>
        <v>272.050898346</v>
      </c>
      <c r="DE29" s="18">
        <f t="shared" si="11"/>
        <v>362.73453112800001</v>
      </c>
      <c r="DF29" s="18">
        <f t="shared" si="12"/>
        <v>453.41816391000003</v>
      </c>
      <c r="DG29" s="18">
        <f t="shared" si="13"/>
        <v>544.10179669199999</v>
      </c>
      <c r="DH29" s="18">
        <f t="shared" si="14"/>
        <v>634.78542947400001</v>
      </c>
      <c r="DI29" s="18">
        <f t="shared" si="15"/>
        <v>725.46906225600003</v>
      </c>
      <c r="DJ29" s="18">
        <f t="shared" si="16"/>
        <v>816.15269503800005</v>
      </c>
      <c r="DK29" s="18">
        <f t="shared" si="17"/>
        <v>906.83632782000007</v>
      </c>
      <c r="DL29" s="18">
        <f t="shared" si="18"/>
        <v>997.51996060200008</v>
      </c>
      <c r="DM29" s="18">
        <f t="shared" si="19"/>
        <v>1088.203593384</v>
      </c>
      <c r="DN29" s="18">
        <f t="shared" si="20"/>
        <v>1178.8872261659999</v>
      </c>
      <c r="DO29" s="18">
        <f t="shared" si="21"/>
        <v>1269.5708589479998</v>
      </c>
      <c r="DP29" s="18">
        <f t="shared" si="22"/>
        <v>1360.2544917299997</v>
      </c>
      <c r="DQ29" s="18">
        <f t="shared" si="23"/>
        <v>1450.9381245119996</v>
      </c>
      <c r="DR29" s="18">
        <f t="shared" si="24"/>
        <v>1541.6217572939995</v>
      </c>
      <c r="DS29" s="18">
        <f t="shared" si="25"/>
        <v>1632.3053900759994</v>
      </c>
      <c r="DT29" s="18">
        <f t="shared" si="26"/>
        <v>1722.9890228579993</v>
      </c>
      <c r="DU29" s="18">
        <f t="shared" si="27"/>
        <v>1813.6726556399992</v>
      </c>
      <c r="DV29" s="18">
        <f t="shared" si="28"/>
        <v>1902.5426157663592</v>
      </c>
      <c r="DW29" s="18">
        <f t="shared" si="29"/>
        <v>1991.4125758927191</v>
      </c>
      <c r="DX29" s="18">
        <f t="shared" si="30"/>
        <v>2080.2825360190791</v>
      </c>
      <c r="DY29" s="18">
        <f t="shared" si="31"/>
        <v>2169.1524961454393</v>
      </c>
      <c r="DZ29" s="18">
        <f t="shared" si="34"/>
        <v>2258.0224562717995</v>
      </c>
      <c r="EA29" s="18">
        <f t="shared" si="35"/>
        <v>2346.8924163981596</v>
      </c>
      <c r="EB29" s="18">
        <f t="shared" si="36"/>
        <v>2435.7623765245198</v>
      </c>
      <c r="EC29" s="18">
        <f t="shared" si="37"/>
        <v>2522.8186639952401</v>
      </c>
      <c r="ED29" s="18">
        <f t="shared" si="38"/>
        <v>2609.8749514659603</v>
      </c>
      <c r="EE29" s="18">
        <f t="shared" si="39"/>
        <v>2696.9312389366805</v>
      </c>
      <c r="EF29" s="18">
        <f t="shared" si="40"/>
        <v>2783.9875264074008</v>
      </c>
      <c r="EG29" s="18">
        <f t="shared" si="41"/>
        <v>2871.043813878121</v>
      </c>
      <c r="EH29" s="18">
        <f t="shared" si="42"/>
        <v>2958.1001013488412</v>
      </c>
      <c r="EI29" s="18">
        <f t="shared" si="43"/>
        <v>3045.1563888195615</v>
      </c>
      <c r="EJ29" s="18">
        <f t="shared" si="44"/>
        <v>3130.3990036346413</v>
      </c>
      <c r="EK29" s="18">
        <f t="shared" si="45"/>
        <v>3215.6416184497211</v>
      </c>
      <c r="EL29" s="18">
        <f t="shared" si="46"/>
        <v>3300.884233264801</v>
      </c>
      <c r="EM29" s="18">
        <f t="shared" si="47"/>
        <v>3386.1268480798808</v>
      </c>
      <c r="EN29" s="18">
        <f t="shared" si="48"/>
        <v>3471.3694628949606</v>
      </c>
      <c r="EO29" s="18">
        <f t="shared" si="49"/>
        <v>3556.6120777100405</v>
      </c>
      <c r="EP29" s="18">
        <f t="shared" si="50"/>
        <v>3641.8546925251203</v>
      </c>
      <c r="EQ29" s="18">
        <f t="shared" si="51"/>
        <v>3725.2836346845602</v>
      </c>
      <c r="ER29" s="18">
        <f t="shared" si="52"/>
        <v>3808.7125768440001</v>
      </c>
      <c r="ES29" s="18">
        <f t="shared" si="53"/>
        <v>3892.14151900344</v>
      </c>
      <c r="ET29" s="18">
        <f t="shared" si="54"/>
        <v>3975.5704611628798</v>
      </c>
      <c r="EU29" s="18">
        <f t="shared" si="55"/>
        <v>4058.9994033223197</v>
      </c>
      <c r="EV29" s="18">
        <f t="shared" si="56"/>
        <v>4142.4283454817596</v>
      </c>
      <c r="EW29" s="18">
        <f t="shared" si="57"/>
        <v>4225.8572876411999</v>
      </c>
      <c r="EX29" s="18">
        <f t="shared" si="58"/>
        <v>4307.4725571449999</v>
      </c>
      <c r="EY29" s="18">
        <f t="shared" si="59"/>
        <v>4389.0878266487998</v>
      </c>
      <c r="EZ29" s="18">
        <f t="shared" si="60"/>
        <v>4470.7030961525998</v>
      </c>
      <c r="FA29" s="18">
        <f t="shared" si="61"/>
        <v>4552.3183656563997</v>
      </c>
      <c r="FB29" s="18">
        <f t="shared" si="62"/>
        <v>4633.9336351601996</v>
      </c>
      <c r="FC29" s="18">
        <f t="shared" si="63"/>
        <v>4715.5489046639996</v>
      </c>
      <c r="FD29" s="18">
        <f t="shared" si="64"/>
        <v>4797.1641741677995</v>
      </c>
      <c r="FE29" s="18">
        <f t="shared" si="65"/>
        <v>4876.9657710159599</v>
      </c>
      <c r="FF29" s="18">
        <f t="shared" si="66"/>
        <v>4956.7673678641204</v>
      </c>
      <c r="FG29" s="18">
        <f t="shared" si="67"/>
        <v>5036.5689647122808</v>
      </c>
      <c r="FH29" s="18">
        <f t="shared" si="68"/>
        <v>5116.3705615604413</v>
      </c>
      <c r="FI29" s="18">
        <f t="shared" si="69"/>
        <v>5196.1721584086017</v>
      </c>
      <c r="FJ29" s="18">
        <f t="shared" si="70"/>
        <v>5275.9737552567622</v>
      </c>
      <c r="FK29" s="18">
        <f t="shared" si="71"/>
        <v>5355.7753521049226</v>
      </c>
      <c r="FL29" s="18">
        <f t="shared" si="72"/>
        <v>5433.7632762974426</v>
      </c>
      <c r="FM29" s="18">
        <f t="shared" si="73"/>
        <v>5511.7512004899627</v>
      </c>
      <c r="FN29" s="18">
        <f t="shared" si="74"/>
        <v>5589.7391246824827</v>
      </c>
      <c r="FO29" s="18">
        <f t="shared" si="75"/>
        <v>5667.7270488750028</v>
      </c>
      <c r="FP29" s="18">
        <f t="shared" si="76"/>
        <v>5745.7149730675228</v>
      </c>
      <c r="FQ29" s="18">
        <f t="shared" si="77"/>
        <v>5823.7028972600428</v>
      </c>
      <c r="FR29" s="18">
        <f t="shared" si="78"/>
        <v>5901.6908214525629</v>
      </c>
      <c r="FS29" s="18">
        <f t="shared" si="79"/>
        <v>5977.8650729894425</v>
      </c>
      <c r="FT29" s="18">
        <f t="shared" si="80"/>
        <v>6054.0393245263222</v>
      </c>
      <c r="FU29" s="18">
        <f t="shared" si="81"/>
        <v>6130.2135760632018</v>
      </c>
      <c r="FV29" s="18">
        <f t="shared" si="82"/>
        <v>6206.3878276000814</v>
      </c>
      <c r="FW29" s="18">
        <f t="shared" si="83"/>
        <v>6282.5620791369611</v>
      </c>
      <c r="FX29" s="18">
        <f t="shared" si="84"/>
        <v>6358.7363306738407</v>
      </c>
      <c r="FY29" s="18">
        <f t="shared" si="85"/>
        <v>6434.9105822107203</v>
      </c>
      <c r="FZ29" s="18">
        <f t="shared" si="86"/>
        <v>6509.2711610919605</v>
      </c>
      <c r="GA29" s="18">
        <f t="shared" si="87"/>
        <v>6583.6317399732006</v>
      </c>
      <c r="GB29" s="18">
        <f t="shared" si="88"/>
        <v>6657.9923188544408</v>
      </c>
      <c r="GC29" s="18">
        <f t="shared" si="89"/>
        <v>6732.3528977356809</v>
      </c>
      <c r="GD29" s="18">
        <f t="shared" si="90"/>
        <v>6806.7134766169211</v>
      </c>
      <c r="GE29" s="18">
        <f t="shared" si="91"/>
        <v>6881.0740554981612</v>
      </c>
      <c r="GF29" s="18">
        <f t="shared" si="92"/>
        <v>6955.4346343794014</v>
      </c>
      <c r="GG29" s="18">
        <f t="shared" si="93"/>
        <v>7027.9815406050011</v>
      </c>
      <c r="GH29" s="18">
        <f t="shared" si="94"/>
        <v>7100.5284468306008</v>
      </c>
      <c r="GI29" s="18">
        <f t="shared" si="95"/>
        <v>7173.0753530562006</v>
      </c>
      <c r="GJ29" s="18">
        <f t="shared" si="96"/>
        <v>7245.6222592818003</v>
      </c>
      <c r="GK29" s="18">
        <f t="shared" si="33"/>
        <v>7318.1691655074001</v>
      </c>
      <c r="GL29" s="18">
        <f t="shared" si="5"/>
        <v>7390.7160717329998</v>
      </c>
      <c r="GM29" s="18">
        <f t="shared" si="5"/>
        <v>7463.2629779585995</v>
      </c>
      <c r="GN29" s="18">
        <f t="shared" si="5"/>
        <v>7533.9962115285598</v>
      </c>
      <c r="GO29" s="18">
        <f t="shared" si="5"/>
        <v>7604.72944509852</v>
      </c>
      <c r="GP29" s="18">
        <f t="shared" si="5"/>
        <v>7675.4626786684803</v>
      </c>
      <c r="GQ29" s="18">
        <f t="shared" si="5"/>
        <v>7746.1959122384405</v>
      </c>
      <c r="GR29" s="18">
        <f t="shared" si="5"/>
        <v>7816.9291458084008</v>
      </c>
      <c r="GS29" s="18">
        <f t="shared" si="5"/>
        <v>7887.662379378361</v>
      </c>
      <c r="GT29" s="18">
        <f t="shared" si="5"/>
        <v>7958.3956129483213</v>
      </c>
      <c r="GU29" s="18">
        <f t="shared" si="5"/>
        <v>8027.3151738626411</v>
      </c>
      <c r="GV29" s="18">
        <f t="shared" si="5"/>
        <v>8096.234734776961</v>
      </c>
      <c r="GW29" s="18">
        <f t="shared" si="5"/>
        <v>8165.1542956912808</v>
      </c>
      <c r="GX29" s="18"/>
    </row>
    <row r="30" spans="1:206" x14ac:dyDescent="0.25">
      <c r="B30" t="s">
        <v>172</v>
      </c>
      <c r="C30">
        <v>1.0900000000000001</v>
      </c>
      <c r="D30" s="18">
        <f t="shared" si="6"/>
        <v>65.029710350249999</v>
      </c>
      <c r="E30" s="18">
        <f t="shared" si="6"/>
        <v>65.029710350249999</v>
      </c>
      <c r="F30" s="18">
        <f t="shared" si="6"/>
        <v>65.029710350249999</v>
      </c>
      <c r="G30" s="18">
        <f t="shared" si="6"/>
        <v>65.029710350249999</v>
      </c>
      <c r="H30" s="18">
        <f t="shared" si="6"/>
        <v>65.029710350249999</v>
      </c>
      <c r="I30" s="18">
        <f t="shared" si="6"/>
        <v>65.029710350249999</v>
      </c>
      <c r="J30" s="18">
        <f t="shared" si="6"/>
        <v>65.029710350249999</v>
      </c>
      <c r="K30" s="18">
        <f t="shared" si="6"/>
        <v>65.029710350249999</v>
      </c>
      <c r="L30" s="18">
        <f t="shared" si="6"/>
        <v>65.029710350249999</v>
      </c>
      <c r="M30" s="18">
        <f t="shared" si="6"/>
        <v>65.029710350249999</v>
      </c>
      <c r="N30" s="18">
        <f t="shared" si="6"/>
        <v>65.029710350249999</v>
      </c>
      <c r="O30" s="18">
        <f t="shared" si="6"/>
        <v>65.029710350249999</v>
      </c>
      <c r="P30" s="18">
        <f t="shared" si="6"/>
        <v>65.029710350249999</v>
      </c>
      <c r="Q30" s="18">
        <f t="shared" si="6"/>
        <v>65.029710350249999</v>
      </c>
      <c r="R30" s="18">
        <f t="shared" si="6"/>
        <v>65.029710350249999</v>
      </c>
      <c r="S30" s="18">
        <f t="shared" si="6"/>
        <v>65.029710350249999</v>
      </c>
      <c r="T30" s="18">
        <f t="shared" si="100"/>
        <v>65.029710350249999</v>
      </c>
      <c r="U30" s="18">
        <f t="shared" si="100"/>
        <v>65.029710350249999</v>
      </c>
      <c r="V30" s="18">
        <f t="shared" si="100"/>
        <v>65.029710350249999</v>
      </c>
      <c r="W30" s="18">
        <f t="shared" si="100"/>
        <v>65.029710350249999</v>
      </c>
      <c r="X30" s="18">
        <f t="shared" si="100"/>
        <v>63.729116143245008</v>
      </c>
      <c r="Y30" s="18">
        <f t="shared" si="100"/>
        <v>63.729116143245008</v>
      </c>
      <c r="Z30" s="18">
        <f t="shared" si="100"/>
        <v>63.729116143245008</v>
      </c>
      <c r="AA30" s="18">
        <f t="shared" si="100"/>
        <v>63.729116143245008</v>
      </c>
      <c r="AB30" s="18">
        <f t="shared" si="100"/>
        <v>63.729116143245008</v>
      </c>
      <c r="AC30" s="18">
        <f t="shared" si="100"/>
        <v>63.729116143245008</v>
      </c>
      <c r="AD30" s="18">
        <f t="shared" si="100"/>
        <v>63.729116143245008</v>
      </c>
      <c r="AE30" s="18">
        <f t="shared" si="100"/>
        <v>62.428521936239996</v>
      </c>
      <c r="AF30" s="18">
        <f t="shared" si="100"/>
        <v>62.428521936239996</v>
      </c>
      <c r="AG30" s="18">
        <f t="shared" si="100"/>
        <v>62.428521936239996</v>
      </c>
      <c r="AH30" s="18">
        <f t="shared" si="100"/>
        <v>62.428521936239996</v>
      </c>
      <c r="AI30" s="18">
        <f t="shared" si="100"/>
        <v>62.428521936239996</v>
      </c>
      <c r="AJ30" s="18">
        <f t="shared" si="101"/>
        <v>62.428521936239996</v>
      </c>
      <c r="AK30" s="18">
        <f t="shared" si="101"/>
        <v>62.428521936239996</v>
      </c>
      <c r="AL30" s="18">
        <f t="shared" si="101"/>
        <v>61.127927729235005</v>
      </c>
      <c r="AM30" s="18">
        <f t="shared" si="101"/>
        <v>61.127927729235005</v>
      </c>
      <c r="AN30" s="18">
        <f t="shared" si="101"/>
        <v>61.127927729235005</v>
      </c>
      <c r="AO30" s="18">
        <f t="shared" si="101"/>
        <v>61.127927729235005</v>
      </c>
      <c r="AP30" s="18">
        <f t="shared" si="101"/>
        <v>61.127927729235005</v>
      </c>
      <c r="AQ30" s="18">
        <f t="shared" si="101"/>
        <v>61.127927729235005</v>
      </c>
      <c r="AR30" s="18">
        <f t="shared" si="101"/>
        <v>61.127927729235005</v>
      </c>
      <c r="AS30" s="18">
        <f t="shared" si="101"/>
        <v>59.827333522230006</v>
      </c>
      <c r="AT30" s="18">
        <f t="shared" si="101"/>
        <v>59.827333522230006</v>
      </c>
      <c r="AU30" s="18">
        <f t="shared" si="101"/>
        <v>59.827333522230006</v>
      </c>
      <c r="AV30" s="18">
        <f t="shared" si="101"/>
        <v>59.827333522230006</v>
      </c>
      <c r="AW30" s="18">
        <f t="shared" si="101"/>
        <v>59.827333522230006</v>
      </c>
      <c r="AX30" s="18">
        <f t="shared" si="101"/>
        <v>59.827333522230006</v>
      </c>
      <c r="AY30" s="18">
        <f t="shared" si="101"/>
        <v>59.827333522230006</v>
      </c>
      <c r="AZ30" s="18">
        <f t="shared" si="102"/>
        <v>58.526739315225001</v>
      </c>
      <c r="BA30" s="18">
        <f t="shared" si="102"/>
        <v>58.526739315225001</v>
      </c>
      <c r="BB30" s="18">
        <f t="shared" si="102"/>
        <v>58.526739315225001</v>
      </c>
      <c r="BC30" s="18">
        <f t="shared" si="102"/>
        <v>58.526739315225001</v>
      </c>
      <c r="BD30" s="18">
        <f t="shared" si="102"/>
        <v>58.526739315225001</v>
      </c>
      <c r="BE30" s="18">
        <f t="shared" si="102"/>
        <v>58.526739315225001</v>
      </c>
      <c r="BF30" s="18">
        <f t="shared" si="102"/>
        <v>58.526739315225001</v>
      </c>
      <c r="BG30" s="18">
        <f t="shared" si="102"/>
        <v>57.22614510822001</v>
      </c>
      <c r="BH30" s="18">
        <f t="shared" si="102"/>
        <v>57.22614510822001</v>
      </c>
      <c r="BI30" s="18">
        <f t="shared" si="102"/>
        <v>57.22614510822001</v>
      </c>
      <c r="BJ30" s="18">
        <f t="shared" si="102"/>
        <v>57.22614510822001</v>
      </c>
      <c r="BK30" s="18">
        <f t="shared" si="102"/>
        <v>57.22614510822001</v>
      </c>
      <c r="BL30" s="18">
        <f t="shared" si="102"/>
        <v>57.22614510822001</v>
      </c>
      <c r="BM30" s="18">
        <f t="shared" si="102"/>
        <v>57.22614510822001</v>
      </c>
      <c r="BN30" s="18">
        <f t="shared" si="102"/>
        <v>55.925550901214997</v>
      </c>
      <c r="BO30" s="18">
        <f t="shared" si="102"/>
        <v>55.925550901214997</v>
      </c>
      <c r="BP30" s="18">
        <f t="shared" si="97"/>
        <v>55.925550901214997</v>
      </c>
      <c r="BQ30" s="18">
        <f t="shared" si="97"/>
        <v>55.925550901214997</v>
      </c>
      <c r="BR30" s="18">
        <f t="shared" si="97"/>
        <v>55.925550901214997</v>
      </c>
      <c r="BS30" s="18">
        <f t="shared" si="97"/>
        <v>55.925550901214997</v>
      </c>
      <c r="BT30" s="18">
        <f t="shared" si="97"/>
        <v>55.925550901214997</v>
      </c>
      <c r="BU30" s="18">
        <f t="shared" si="97"/>
        <v>54.624956694209999</v>
      </c>
      <c r="BV30" s="18">
        <f t="shared" si="97"/>
        <v>54.624956694209999</v>
      </c>
      <c r="BW30" s="18">
        <f t="shared" si="97"/>
        <v>54.624956694209999</v>
      </c>
      <c r="BX30" s="18">
        <f t="shared" si="97"/>
        <v>54.624956694209999</v>
      </c>
      <c r="BY30" s="18">
        <f t="shared" si="97"/>
        <v>54.624956694209999</v>
      </c>
      <c r="BZ30" s="18">
        <f t="shared" si="97"/>
        <v>54.624956694209999</v>
      </c>
      <c r="CA30" s="18">
        <f t="shared" si="97"/>
        <v>54.624956694209999</v>
      </c>
      <c r="CB30" s="18">
        <f t="shared" si="97"/>
        <v>53.324362487205001</v>
      </c>
      <c r="CC30" s="18">
        <f t="shared" si="97"/>
        <v>53.324362487205001</v>
      </c>
      <c r="CD30" s="18">
        <f t="shared" si="97"/>
        <v>53.324362487205001</v>
      </c>
      <c r="CE30" s="18">
        <f t="shared" si="98"/>
        <v>53.324362487205001</v>
      </c>
      <c r="CF30" s="18">
        <f t="shared" si="98"/>
        <v>53.324362487205001</v>
      </c>
      <c r="CG30" s="18">
        <f t="shared" si="98"/>
        <v>53.324362487205001</v>
      </c>
      <c r="CH30" s="18">
        <f t="shared" si="98"/>
        <v>53.324362487205001</v>
      </c>
      <c r="CI30" s="18">
        <f t="shared" si="98"/>
        <v>52.023768280200002</v>
      </c>
      <c r="CJ30" s="18">
        <f t="shared" si="98"/>
        <v>52.023768280200002</v>
      </c>
      <c r="CK30" s="18">
        <f t="shared" si="98"/>
        <v>52.023768280200002</v>
      </c>
      <c r="CL30" s="18">
        <f t="shared" si="98"/>
        <v>52.023768280200002</v>
      </c>
      <c r="CM30" s="18">
        <f t="shared" si="98"/>
        <v>52.023768280200002</v>
      </c>
      <c r="CN30" s="18">
        <f t="shared" si="98"/>
        <v>52.023768280200002</v>
      </c>
      <c r="CO30" s="18">
        <f t="shared" si="98"/>
        <v>52.023768280200002</v>
      </c>
      <c r="CP30" s="18">
        <f t="shared" si="98"/>
        <v>50.723174073195011</v>
      </c>
      <c r="CQ30" s="18">
        <f t="shared" si="99"/>
        <v>50.723174073195011</v>
      </c>
      <c r="CR30" s="18">
        <f t="shared" si="99"/>
        <v>50.723174073195011</v>
      </c>
      <c r="CS30" s="18">
        <f t="shared" si="99"/>
        <v>50.723174073195011</v>
      </c>
      <c r="CT30" s="18">
        <f t="shared" si="99"/>
        <v>50.723174073195011</v>
      </c>
      <c r="CU30" s="18">
        <f t="shared" si="99"/>
        <v>50.723174073195011</v>
      </c>
      <c r="CV30" s="18">
        <f t="shared" si="99"/>
        <v>50.723174073195011</v>
      </c>
      <c r="CW30" s="18">
        <f t="shared" si="99"/>
        <v>49.422579866189999</v>
      </c>
      <c r="CX30" s="18">
        <f t="shared" si="99"/>
        <v>49.422579866189999</v>
      </c>
      <c r="CY30" s="18">
        <f t="shared" si="99"/>
        <v>49.422579866189999</v>
      </c>
      <c r="DA30" s="18" t="str">
        <f t="shared" si="7"/>
        <v>TL</v>
      </c>
      <c r="DB30" s="18">
        <f t="shared" si="8"/>
        <v>65.029710350249999</v>
      </c>
      <c r="DC30" s="18">
        <f t="shared" si="9"/>
        <v>130.0594207005</v>
      </c>
      <c r="DD30" s="18">
        <f t="shared" si="10"/>
        <v>195.08913105074998</v>
      </c>
      <c r="DE30" s="18">
        <f t="shared" si="11"/>
        <v>260.118841401</v>
      </c>
      <c r="DF30" s="18">
        <f t="shared" si="12"/>
        <v>325.14855175125001</v>
      </c>
      <c r="DG30" s="18">
        <f t="shared" si="13"/>
        <v>390.17826210150002</v>
      </c>
      <c r="DH30" s="18">
        <f t="shared" si="14"/>
        <v>455.20797245175004</v>
      </c>
      <c r="DI30" s="18">
        <f t="shared" si="15"/>
        <v>520.23768280199999</v>
      </c>
      <c r="DJ30" s="18">
        <f t="shared" si="16"/>
        <v>585.26739315224995</v>
      </c>
      <c r="DK30" s="18">
        <f t="shared" si="17"/>
        <v>650.29710350249991</v>
      </c>
      <c r="DL30" s="18">
        <f t="shared" si="18"/>
        <v>715.32681385274986</v>
      </c>
      <c r="DM30" s="18">
        <f t="shared" si="19"/>
        <v>780.35652420299982</v>
      </c>
      <c r="DN30" s="18">
        <f t="shared" si="20"/>
        <v>845.38623455324978</v>
      </c>
      <c r="DO30" s="18">
        <f t="shared" si="21"/>
        <v>910.41594490349974</v>
      </c>
      <c r="DP30" s="18">
        <f t="shared" si="22"/>
        <v>975.44565525374969</v>
      </c>
      <c r="DQ30" s="18">
        <f t="shared" si="23"/>
        <v>1040.4753656039998</v>
      </c>
      <c r="DR30" s="18">
        <f t="shared" si="24"/>
        <v>1105.5050759542498</v>
      </c>
      <c r="DS30" s="18">
        <f t="shared" si="25"/>
        <v>1170.5347863044999</v>
      </c>
      <c r="DT30" s="18">
        <f t="shared" si="26"/>
        <v>1235.56449665475</v>
      </c>
      <c r="DU30" s="18">
        <f t="shared" si="27"/>
        <v>1300.594207005</v>
      </c>
      <c r="DV30" s="18">
        <f t="shared" si="28"/>
        <v>1364.323323148245</v>
      </c>
      <c r="DW30" s="18">
        <f t="shared" si="29"/>
        <v>1428.0524392914899</v>
      </c>
      <c r="DX30" s="18">
        <f t="shared" si="30"/>
        <v>1491.7815554347349</v>
      </c>
      <c r="DY30" s="18">
        <f t="shared" si="31"/>
        <v>1555.5106715779798</v>
      </c>
      <c r="DZ30" s="18">
        <f t="shared" si="34"/>
        <v>1619.2397877212247</v>
      </c>
      <c r="EA30" s="18">
        <f t="shared" si="35"/>
        <v>1682.9689038644697</v>
      </c>
      <c r="EB30" s="18">
        <f t="shared" si="36"/>
        <v>1746.6980200077146</v>
      </c>
      <c r="EC30" s="18">
        <f t="shared" si="37"/>
        <v>1809.1265419439546</v>
      </c>
      <c r="ED30" s="18">
        <f t="shared" si="38"/>
        <v>1871.5550638801947</v>
      </c>
      <c r="EE30" s="18">
        <f t="shared" si="39"/>
        <v>1933.9835858164347</v>
      </c>
      <c r="EF30" s="18">
        <f t="shared" si="40"/>
        <v>1996.4121077526747</v>
      </c>
      <c r="EG30" s="18">
        <f t="shared" si="41"/>
        <v>2058.8406296889148</v>
      </c>
      <c r="EH30" s="18">
        <f t="shared" si="42"/>
        <v>2121.2691516251548</v>
      </c>
      <c r="EI30" s="18">
        <f t="shared" si="43"/>
        <v>2183.6976735613948</v>
      </c>
      <c r="EJ30" s="18">
        <f t="shared" si="44"/>
        <v>2244.8256012906299</v>
      </c>
      <c r="EK30" s="18">
        <f t="shared" si="45"/>
        <v>2305.9535290198651</v>
      </c>
      <c r="EL30" s="18">
        <f t="shared" si="46"/>
        <v>2367.0814567491002</v>
      </c>
      <c r="EM30" s="18">
        <f t="shared" si="47"/>
        <v>2428.2093844783353</v>
      </c>
      <c r="EN30" s="18">
        <f t="shared" si="48"/>
        <v>2489.3373122075704</v>
      </c>
      <c r="EO30" s="18">
        <f t="shared" si="49"/>
        <v>2550.4652399368056</v>
      </c>
      <c r="EP30" s="18">
        <f t="shared" si="50"/>
        <v>2611.5931676660407</v>
      </c>
      <c r="EQ30" s="18">
        <f t="shared" si="51"/>
        <v>2671.4205011882709</v>
      </c>
      <c r="ER30" s="18">
        <f t="shared" si="52"/>
        <v>2731.2478347105011</v>
      </c>
      <c r="ES30" s="18">
        <f t="shared" si="53"/>
        <v>2791.0751682327314</v>
      </c>
      <c r="ET30" s="18">
        <f t="shared" si="54"/>
        <v>2850.9025017549616</v>
      </c>
      <c r="EU30" s="18">
        <f t="shared" si="55"/>
        <v>2910.7298352771918</v>
      </c>
      <c r="EV30" s="18">
        <f t="shared" si="56"/>
        <v>2970.557168799422</v>
      </c>
      <c r="EW30" s="18">
        <f t="shared" si="57"/>
        <v>3030.3845023216522</v>
      </c>
      <c r="EX30" s="18">
        <f t="shared" si="58"/>
        <v>3088.9112416368771</v>
      </c>
      <c r="EY30" s="18">
        <f t="shared" si="59"/>
        <v>3147.437980952102</v>
      </c>
      <c r="EZ30" s="18">
        <f t="shared" si="60"/>
        <v>3205.9647202673268</v>
      </c>
      <c r="FA30" s="18">
        <f t="shared" si="61"/>
        <v>3264.4914595825517</v>
      </c>
      <c r="FB30" s="18">
        <f t="shared" si="62"/>
        <v>3323.0181988977765</v>
      </c>
      <c r="FC30" s="18">
        <f t="shared" si="63"/>
        <v>3381.5449382130014</v>
      </c>
      <c r="FD30" s="18">
        <f t="shared" si="64"/>
        <v>3440.0716775282262</v>
      </c>
      <c r="FE30" s="18">
        <f t="shared" si="65"/>
        <v>3497.2978226364462</v>
      </c>
      <c r="FF30" s="18">
        <f t="shared" si="66"/>
        <v>3554.5239677446662</v>
      </c>
      <c r="FG30" s="18">
        <f t="shared" si="67"/>
        <v>3611.7501128528861</v>
      </c>
      <c r="FH30" s="18">
        <f t="shared" si="68"/>
        <v>3668.9762579611061</v>
      </c>
      <c r="FI30" s="18">
        <f t="shared" si="69"/>
        <v>3726.202403069326</v>
      </c>
      <c r="FJ30" s="18">
        <f t="shared" si="70"/>
        <v>3783.428548177546</v>
      </c>
      <c r="FK30" s="18">
        <f t="shared" si="71"/>
        <v>3840.6546932857659</v>
      </c>
      <c r="FL30" s="18">
        <f t="shared" si="72"/>
        <v>3896.580244186981</v>
      </c>
      <c r="FM30" s="18">
        <f t="shared" si="73"/>
        <v>3952.505795088196</v>
      </c>
      <c r="FN30" s="18">
        <f t="shared" si="74"/>
        <v>4008.4313459894111</v>
      </c>
      <c r="FO30" s="18">
        <f t="shared" si="75"/>
        <v>4064.3568968906261</v>
      </c>
      <c r="FP30" s="18">
        <f t="shared" si="76"/>
        <v>4120.2824477918412</v>
      </c>
      <c r="FQ30" s="18">
        <f t="shared" si="77"/>
        <v>4176.2079986930557</v>
      </c>
      <c r="FR30" s="18">
        <f t="shared" si="78"/>
        <v>4232.1335495942703</v>
      </c>
      <c r="FS30" s="18">
        <f t="shared" si="79"/>
        <v>4286.75850628848</v>
      </c>
      <c r="FT30" s="18">
        <f t="shared" si="80"/>
        <v>4341.3834629826897</v>
      </c>
      <c r="FU30" s="18">
        <f t="shared" si="81"/>
        <v>4396.0084196768994</v>
      </c>
      <c r="FV30" s="18">
        <f t="shared" si="82"/>
        <v>4450.6333763711091</v>
      </c>
      <c r="FW30" s="18">
        <f t="shared" si="83"/>
        <v>4505.2583330653188</v>
      </c>
      <c r="FX30" s="18">
        <f t="shared" si="84"/>
        <v>4559.8832897595285</v>
      </c>
      <c r="FY30" s="18">
        <f t="shared" si="85"/>
        <v>4614.5082464537381</v>
      </c>
      <c r="FZ30" s="18">
        <f t="shared" si="86"/>
        <v>4667.8326089409429</v>
      </c>
      <c r="GA30" s="18">
        <f t="shared" si="87"/>
        <v>4721.1569714281477</v>
      </c>
      <c r="GB30" s="18">
        <f t="shared" si="88"/>
        <v>4774.4813339153525</v>
      </c>
      <c r="GC30" s="18">
        <f t="shared" si="89"/>
        <v>4827.8056964025573</v>
      </c>
      <c r="GD30" s="18">
        <f t="shared" si="90"/>
        <v>4881.130058889762</v>
      </c>
      <c r="GE30" s="18">
        <f t="shared" si="91"/>
        <v>4934.4544213769668</v>
      </c>
      <c r="GF30" s="18">
        <f t="shared" si="92"/>
        <v>4987.7787838641716</v>
      </c>
      <c r="GG30" s="18">
        <f t="shared" si="93"/>
        <v>5039.8025521443715</v>
      </c>
      <c r="GH30" s="18">
        <f t="shared" si="94"/>
        <v>5091.8263204245713</v>
      </c>
      <c r="GI30" s="18">
        <f t="shared" si="95"/>
        <v>5143.8500887047712</v>
      </c>
      <c r="GJ30" s="18">
        <f t="shared" si="96"/>
        <v>5195.8738569849711</v>
      </c>
      <c r="GK30" s="18">
        <f t="shared" si="33"/>
        <v>5247.897625265171</v>
      </c>
      <c r="GL30" s="18">
        <f t="shared" si="5"/>
        <v>5299.9213935453708</v>
      </c>
      <c r="GM30" s="18">
        <f t="shared" si="5"/>
        <v>5351.9451618255707</v>
      </c>
      <c r="GN30" s="18">
        <f t="shared" si="5"/>
        <v>5402.6683358987657</v>
      </c>
      <c r="GO30" s="18">
        <f t="shared" si="5"/>
        <v>5453.3915099719607</v>
      </c>
      <c r="GP30" s="18">
        <f t="shared" si="5"/>
        <v>5504.1146840451556</v>
      </c>
      <c r="GQ30" s="18">
        <f t="shared" si="5"/>
        <v>5554.8378581183506</v>
      </c>
      <c r="GR30" s="18">
        <f t="shared" si="5"/>
        <v>5605.5610321915456</v>
      </c>
      <c r="GS30" s="18">
        <f t="shared" si="5"/>
        <v>5656.2842062647405</v>
      </c>
      <c r="GT30" s="18">
        <f t="shared" si="5"/>
        <v>5707.0073803379355</v>
      </c>
      <c r="GU30" s="18">
        <f t="shared" si="5"/>
        <v>5756.4299602041256</v>
      </c>
      <c r="GV30" s="18">
        <f t="shared" si="5"/>
        <v>5805.8525400703156</v>
      </c>
      <c r="GW30" s="18">
        <f t="shared" si="5"/>
        <v>5855.2751199365057</v>
      </c>
      <c r="GX30" s="18"/>
    </row>
    <row r="31" spans="1:206" x14ac:dyDescent="0.25">
      <c r="B31" t="s">
        <v>176</v>
      </c>
      <c r="C31">
        <v>1.27</v>
      </c>
      <c r="D31" s="18">
        <f t="shared" si="6"/>
        <v>75.768561600750004</v>
      </c>
      <c r="E31" s="18">
        <f t="shared" si="6"/>
        <v>75.768561600750004</v>
      </c>
      <c r="F31" s="18">
        <f t="shared" si="6"/>
        <v>75.768561600750004</v>
      </c>
      <c r="G31" s="18">
        <f t="shared" si="6"/>
        <v>75.768561600750004</v>
      </c>
      <c r="H31" s="18">
        <f t="shared" si="6"/>
        <v>75.768561600750004</v>
      </c>
      <c r="I31" s="18">
        <f t="shared" si="6"/>
        <v>75.768561600750004</v>
      </c>
      <c r="J31" s="18">
        <f t="shared" si="6"/>
        <v>75.768561600750004</v>
      </c>
      <c r="K31" s="18">
        <f t="shared" si="6"/>
        <v>75.768561600750004</v>
      </c>
      <c r="L31" s="18">
        <f t="shared" si="6"/>
        <v>75.768561600750004</v>
      </c>
      <c r="M31" s="18">
        <f t="shared" si="6"/>
        <v>75.768561600750004</v>
      </c>
      <c r="N31" s="18">
        <f t="shared" si="6"/>
        <v>75.768561600750004</v>
      </c>
      <c r="O31" s="18">
        <f t="shared" si="6"/>
        <v>75.768561600750004</v>
      </c>
      <c r="P31" s="18">
        <f t="shared" si="6"/>
        <v>75.768561600750004</v>
      </c>
      <c r="Q31" s="18">
        <f t="shared" si="6"/>
        <v>75.768561600750004</v>
      </c>
      <c r="R31" s="18">
        <f t="shared" si="6"/>
        <v>75.768561600750004</v>
      </c>
      <c r="S31" s="18">
        <f t="shared" si="6"/>
        <v>75.768561600750004</v>
      </c>
      <c r="T31" s="18">
        <f t="shared" si="100"/>
        <v>75.768561600750004</v>
      </c>
      <c r="U31" s="18">
        <f t="shared" si="100"/>
        <v>75.768561600750004</v>
      </c>
      <c r="V31" s="18">
        <f t="shared" si="100"/>
        <v>75.768561600750004</v>
      </c>
      <c r="W31" s="18">
        <f t="shared" si="100"/>
        <v>75.768561600750004</v>
      </c>
      <c r="X31" s="18">
        <f t="shared" si="100"/>
        <v>74.253190368735005</v>
      </c>
      <c r="Y31" s="18">
        <f t="shared" si="100"/>
        <v>74.253190368735005</v>
      </c>
      <c r="Z31" s="18">
        <f t="shared" si="100"/>
        <v>74.253190368735005</v>
      </c>
      <c r="AA31" s="18">
        <f t="shared" si="100"/>
        <v>74.253190368735005</v>
      </c>
      <c r="AB31" s="18">
        <f t="shared" si="100"/>
        <v>74.253190368735005</v>
      </c>
      <c r="AC31" s="18">
        <f t="shared" si="100"/>
        <v>74.253190368735005</v>
      </c>
      <c r="AD31" s="18">
        <f t="shared" si="100"/>
        <v>74.253190368735005</v>
      </c>
      <c r="AE31" s="18">
        <f t="shared" si="100"/>
        <v>72.737819136719992</v>
      </c>
      <c r="AF31" s="18">
        <f t="shared" si="100"/>
        <v>72.737819136719992</v>
      </c>
      <c r="AG31" s="18">
        <f t="shared" si="100"/>
        <v>72.737819136719992</v>
      </c>
      <c r="AH31" s="18">
        <f t="shared" si="100"/>
        <v>72.737819136719992</v>
      </c>
      <c r="AI31" s="18">
        <f t="shared" si="100"/>
        <v>72.737819136719992</v>
      </c>
      <c r="AJ31" s="18">
        <f t="shared" si="101"/>
        <v>72.737819136719992</v>
      </c>
      <c r="AK31" s="18">
        <f t="shared" si="101"/>
        <v>72.737819136719992</v>
      </c>
      <c r="AL31" s="18">
        <f t="shared" si="101"/>
        <v>71.222447904704993</v>
      </c>
      <c r="AM31" s="18">
        <f t="shared" si="101"/>
        <v>71.222447904704993</v>
      </c>
      <c r="AN31" s="18">
        <f t="shared" si="101"/>
        <v>71.222447904704993</v>
      </c>
      <c r="AO31" s="18">
        <f t="shared" si="101"/>
        <v>71.222447904704993</v>
      </c>
      <c r="AP31" s="18">
        <f t="shared" si="101"/>
        <v>71.222447904704993</v>
      </c>
      <c r="AQ31" s="18">
        <f t="shared" si="101"/>
        <v>71.222447904704993</v>
      </c>
      <c r="AR31" s="18">
        <f t="shared" si="101"/>
        <v>71.222447904704993</v>
      </c>
      <c r="AS31" s="18">
        <f t="shared" si="101"/>
        <v>69.707076672689993</v>
      </c>
      <c r="AT31" s="18">
        <f t="shared" si="101"/>
        <v>69.707076672689993</v>
      </c>
      <c r="AU31" s="18">
        <f t="shared" si="101"/>
        <v>69.707076672689993</v>
      </c>
      <c r="AV31" s="18">
        <f t="shared" si="101"/>
        <v>69.707076672689993</v>
      </c>
      <c r="AW31" s="18">
        <f t="shared" si="101"/>
        <v>69.707076672689993</v>
      </c>
      <c r="AX31" s="18">
        <f t="shared" si="101"/>
        <v>69.707076672689993</v>
      </c>
      <c r="AY31" s="18">
        <f t="shared" si="101"/>
        <v>69.707076672689993</v>
      </c>
      <c r="AZ31" s="18">
        <f t="shared" si="102"/>
        <v>68.191705440675008</v>
      </c>
      <c r="BA31" s="18">
        <f t="shared" si="102"/>
        <v>68.191705440675008</v>
      </c>
      <c r="BB31" s="18">
        <f t="shared" si="102"/>
        <v>68.191705440675008</v>
      </c>
      <c r="BC31" s="18">
        <f t="shared" si="102"/>
        <v>68.191705440675008</v>
      </c>
      <c r="BD31" s="18">
        <f t="shared" si="102"/>
        <v>68.191705440675008</v>
      </c>
      <c r="BE31" s="18">
        <f t="shared" si="102"/>
        <v>68.191705440675008</v>
      </c>
      <c r="BF31" s="18">
        <f t="shared" si="102"/>
        <v>68.191705440675008</v>
      </c>
      <c r="BG31" s="18">
        <f t="shared" si="102"/>
        <v>66.676334208659995</v>
      </c>
      <c r="BH31" s="18">
        <f t="shared" si="102"/>
        <v>66.676334208659995</v>
      </c>
      <c r="BI31" s="18">
        <f t="shared" si="102"/>
        <v>66.676334208659995</v>
      </c>
      <c r="BJ31" s="18">
        <f t="shared" si="102"/>
        <v>66.676334208659995</v>
      </c>
      <c r="BK31" s="18">
        <f t="shared" si="102"/>
        <v>66.676334208659995</v>
      </c>
      <c r="BL31" s="18">
        <f t="shared" si="102"/>
        <v>66.676334208659995</v>
      </c>
      <c r="BM31" s="18">
        <f t="shared" si="102"/>
        <v>66.676334208659995</v>
      </c>
      <c r="BN31" s="18">
        <f t="shared" si="102"/>
        <v>65.16096297664501</v>
      </c>
      <c r="BO31" s="18">
        <f t="shared" si="102"/>
        <v>65.16096297664501</v>
      </c>
      <c r="BP31" s="18">
        <f t="shared" si="97"/>
        <v>65.16096297664501</v>
      </c>
      <c r="BQ31" s="18">
        <f t="shared" si="97"/>
        <v>65.16096297664501</v>
      </c>
      <c r="BR31" s="18">
        <f t="shared" si="97"/>
        <v>65.16096297664501</v>
      </c>
      <c r="BS31" s="18">
        <f t="shared" si="97"/>
        <v>65.16096297664501</v>
      </c>
      <c r="BT31" s="18">
        <f t="shared" si="97"/>
        <v>65.16096297664501</v>
      </c>
      <c r="BU31" s="18">
        <f t="shared" si="97"/>
        <v>63.645591744629996</v>
      </c>
      <c r="BV31" s="18">
        <f t="shared" si="97"/>
        <v>63.645591744629996</v>
      </c>
      <c r="BW31" s="18">
        <f t="shared" si="97"/>
        <v>63.645591744629996</v>
      </c>
      <c r="BX31" s="18">
        <f t="shared" si="97"/>
        <v>63.645591744629996</v>
      </c>
      <c r="BY31" s="18">
        <f t="shared" si="97"/>
        <v>63.645591744629996</v>
      </c>
      <c r="BZ31" s="18">
        <f t="shared" si="97"/>
        <v>63.645591744629996</v>
      </c>
      <c r="CA31" s="18">
        <f t="shared" si="97"/>
        <v>63.645591744629996</v>
      </c>
      <c r="CB31" s="18">
        <f t="shared" si="97"/>
        <v>62.130220512615011</v>
      </c>
      <c r="CC31" s="18">
        <f t="shared" si="97"/>
        <v>62.130220512615011</v>
      </c>
      <c r="CD31" s="18">
        <f t="shared" si="97"/>
        <v>62.130220512615011</v>
      </c>
      <c r="CE31" s="18">
        <f t="shared" si="98"/>
        <v>62.130220512615011</v>
      </c>
      <c r="CF31" s="18">
        <f t="shared" si="98"/>
        <v>62.130220512615011</v>
      </c>
      <c r="CG31" s="18">
        <f t="shared" si="98"/>
        <v>62.130220512615011</v>
      </c>
      <c r="CH31" s="18">
        <f t="shared" si="98"/>
        <v>62.130220512615011</v>
      </c>
      <c r="CI31" s="18">
        <f t="shared" si="98"/>
        <v>60.614849280600012</v>
      </c>
      <c r="CJ31" s="18">
        <f t="shared" si="98"/>
        <v>60.614849280600012</v>
      </c>
      <c r="CK31" s="18">
        <f t="shared" si="98"/>
        <v>60.614849280600012</v>
      </c>
      <c r="CL31" s="18">
        <f t="shared" si="98"/>
        <v>60.614849280600012</v>
      </c>
      <c r="CM31" s="18">
        <f t="shared" si="98"/>
        <v>60.614849280600012</v>
      </c>
      <c r="CN31" s="18">
        <f t="shared" si="98"/>
        <v>60.614849280600012</v>
      </c>
      <c r="CO31" s="18">
        <f t="shared" si="98"/>
        <v>60.614849280600012</v>
      </c>
      <c r="CP31" s="18">
        <f t="shared" si="98"/>
        <v>59.099478048584999</v>
      </c>
      <c r="CQ31" s="18">
        <f t="shared" si="99"/>
        <v>59.099478048584999</v>
      </c>
      <c r="CR31" s="18">
        <f t="shared" si="99"/>
        <v>59.099478048584999</v>
      </c>
      <c r="CS31" s="18">
        <f t="shared" si="99"/>
        <v>59.099478048584999</v>
      </c>
      <c r="CT31" s="18">
        <f t="shared" si="99"/>
        <v>59.099478048584999</v>
      </c>
      <c r="CU31" s="18">
        <f t="shared" si="99"/>
        <v>59.099478048584999</v>
      </c>
      <c r="CV31" s="18">
        <f t="shared" si="99"/>
        <v>59.099478048584999</v>
      </c>
      <c r="CW31" s="18">
        <f t="shared" si="99"/>
        <v>57.584106816570007</v>
      </c>
      <c r="CX31" s="18">
        <f t="shared" si="99"/>
        <v>57.584106816570007</v>
      </c>
      <c r="CY31" s="18">
        <f t="shared" si="99"/>
        <v>57.584106816570007</v>
      </c>
      <c r="DA31" s="18" t="str">
        <f t="shared" si="7"/>
        <v>TM</v>
      </c>
      <c r="DB31" s="18">
        <f t="shared" si="8"/>
        <v>75.768561600750004</v>
      </c>
      <c r="DC31" s="18">
        <f t="shared" si="9"/>
        <v>151.53712320150001</v>
      </c>
      <c r="DD31" s="18">
        <f t="shared" si="10"/>
        <v>227.30568480225003</v>
      </c>
      <c r="DE31" s="18">
        <f t="shared" si="11"/>
        <v>303.07424640300002</v>
      </c>
      <c r="DF31" s="18">
        <f t="shared" si="12"/>
        <v>378.84280800375001</v>
      </c>
      <c r="DG31" s="18">
        <f t="shared" si="13"/>
        <v>454.6113696045</v>
      </c>
      <c r="DH31" s="18">
        <f t="shared" si="14"/>
        <v>530.37993120525005</v>
      </c>
      <c r="DI31" s="18">
        <f t="shared" si="15"/>
        <v>606.14849280600004</v>
      </c>
      <c r="DJ31" s="18">
        <f t="shared" si="16"/>
        <v>681.91705440675003</v>
      </c>
      <c r="DK31" s="18">
        <f t="shared" si="17"/>
        <v>757.68561600750002</v>
      </c>
      <c r="DL31" s="18">
        <f t="shared" si="18"/>
        <v>833.45417760825001</v>
      </c>
      <c r="DM31" s="18">
        <f t="shared" si="19"/>
        <v>909.222739209</v>
      </c>
      <c r="DN31" s="18">
        <f t="shared" si="20"/>
        <v>984.99130080974999</v>
      </c>
      <c r="DO31" s="18">
        <f t="shared" si="21"/>
        <v>1060.7598624105001</v>
      </c>
      <c r="DP31" s="18">
        <f t="shared" si="22"/>
        <v>1136.5284240112501</v>
      </c>
      <c r="DQ31" s="18">
        <f t="shared" si="23"/>
        <v>1212.2969856120001</v>
      </c>
      <c r="DR31" s="18">
        <f t="shared" si="24"/>
        <v>1288.0655472127501</v>
      </c>
      <c r="DS31" s="18">
        <f t="shared" si="25"/>
        <v>1363.8341088135001</v>
      </c>
      <c r="DT31" s="18">
        <f t="shared" si="26"/>
        <v>1439.60267041425</v>
      </c>
      <c r="DU31" s="18">
        <f t="shared" si="27"/>
        <v>1515.371232015</v>
      </c>
      <c r="DV31" s="18">
        <f t="shared" si="28"/>
        <v>1589.624422383735</v>
      </c>
      <c r="DW31" s="18">
        <f t="shared" si="29"/>
        <v>1663.87761275247</v>
      </c>
      <c r="DX31" s="18">
        <f t="shared" si="30"/>
        <v>1738.130803121205</v>
      </c>
      <c r="DY31" s="18">
        <f t="shared" si="31"/>
        <v>1812.3839934899399</v>
      </c>
      <c r="DZ31" s="18">
        <f t="shared" si="34"/>
        <v>1886.6371838586749</v>
      </c>
      <c r="EA31" s="18">
        <f t="shared" si="35"/>
        <v>1960.8903742274099</v>
      </c>
      <c r="EB31" s="18">
        <f t="shared" si="36"/>
        <v>2035.1435645961449</v>
      </c>
      <c r="EC31" s="18">
        <f t="shared" si="37"/>
        <v>2107.8813837328648</v>
      </c>
      <c r="ED31" s="18">
        <f t="shared" si="38"/>
        <v>2180.619202869585</v>
      </c>
      <c r="EE31" s="18">
        <f t="shared" si="39"/>
        <v>2253.3570220063052</v>
      </c>
      <c r="EF31" s="18">
        <f t="shared" si="40"/>
        <v>2326.0948411430254</v>
      </c>
      <c r="EG31" s="18">
        <f t="shared" si="41"/>
        <v>2398.8326602797456</v>
      </c>
      <c r="EH31" s="18">
        <f t="shared" si="42"/>
        <v>2471.5704794164658</v>
      </c>
      <c r="EI31" s="18">
        <f t="shared" si="43"/>
        <v>2544.308298553186</v>
      </c>
      <c r="EJ31" s="18">
        <f t="shared" si="44"/>
        <v>2615.5307464578909</v>
      </c>
      <c r="EK31" s="18">
        <f t="shared" si="45"/>
        <v>2686.7531943625959</v>
      </c>
      <c r="EL31" s="18">
        <f t="shared" si="46"/>
        <v>2757.9756422673008</v>
      </c>
      <c r="EM31" s="18">
        <f t="shared" si="47"/>
        <v>2829.1980901720058</v>
      </c>
      <c r="EN31" s="18">
        <f t="shared" si="48"/>
        <v>2900.4205380767107</v>
      </c>
      <c r="EO31" s="18">
        <f t="shared" si="49"/>
        <v>2971.6429859814157</v>
      </c>
      <c r="EP31" s="18">
        <f t="shared" si="50"/>
        <v>3042.8654338861206</v>
      </c>
      <c r="EQ31" s="18">
        <f t="shared" si="51"/>
        <v>3112.5725105588108</v>
      </c>
      <c r="ER31" s="18">
        <f t="shared" si="52"/>
        <v>3182.279587231501</v>
      </c>
      <c r="ES31" s="18">
        <f t="shared" si="53"/>
        <v>3251.9866639041911</v>
      </c>
      <c r="ET31" s="18">
        <f t="shared" si="54"/>
        <v>3321.6937405768813</v>
      </c>
      <c r="EU31" s="18">
        <f t="shared" si="55"/>
        <v>3391.4008172495714</v>
      </c>
      <c r="EV31" s="18">
        <f t="shared" si="56"/>
        <v>3461.1078939222616</v>
      </c>
      <c r="EW31" s="18">
        <f t="shared" si="57"/>
        <v>3530.8149705949518</v>
      </c>
      <c r="EX31" s="18">
        <f t="shared" si="58"/>
        <v>3599.0066760356267</v>
      </c>
      <c r="EY31" s="18">
        <f t="shared" si="59"/>
        <v>3667.1983814763016</v>
      </c>
      <c r="EZ31" s="18">
        <f t="shared" si="60"/>
        <v>3735.3900869169765</v>
      </c>
      <c r="FA31" s="18">
        <f t="shared" si="61"/>
        <v>3803.5817923576515</v>
      </c>
      <c r="FB31" s="18">
        <f t="shared" si="62"/>
        <v>3871.7734977983264</v>
      </c>
      <c r="FC31" s="18">
        <f t="shared" si="63"/>
        <v>3939.9652032390013</v>
      </c>
      <c r="FD31" s="18">
        <f t="shared" si="64"/>
        <v>4008.1569086796762</v>
      </c>
      <c r="FE31" s="18">
        <f t="shared" si="65"/>
        <v>4074.8332428883364</v>
      </c>
      <c r="FF31" s="18">
        <f t="shared" si="66"/>
        <v>4141.5095770969965</v>
      </c>
      <c r="FG31" s="18">
        <f t="shared" si="67"/>
        <v>4208.1859113056562</v>
      </c>
      <c r="FH31" s="18">
        <f t="shared" si="68"/>
        <v>4274.8622455143159</v>
      </c>
      <c r="FI31" s="18">
        <f t="shared" si="69"/>
        <v>4341.5385797229756</v>
      </c>
      <c r="FJ31" s="18">
        <f t="shared" si="70"/>
        <v>4408.2149139316352</v>
      </c>
      <c r="FK31" s="18">
        <f t="shared" si="71"/>
        <v>4474.8912481402949</v>
      </c>
      <c r="FL31" s="18">
        <f t="shared" si="72"/>
        <v>4540.0522111169403</v>
      </c>
      <c r="FM31" s="18">
        <f t="shared" si="73"/>
        <v>4605.2131740935856</v>
      </c>
      <c r="FN31" s="18">
        <f t="shared" si="74"/>
        <v>4670.374137070231</v>
      </c>
      <c r="FO31" s="18">
        <f t="shared" si="75"/>
        <v>4735.5351000468763</v>
      </c>
      <c r="FP31" s="18">
        <f t="shared" si="76"/>
        <v>4800.6960630235217</v>
      </c>
      <c r="FQ31" s="18">
        <f t="shared" si="77"/>
        <v>4865.857026000167</v>
      </c>
      <c r="FR31" s="18">
        <f t="shared" si="78"/>
        <v>4931.0179889768124</v>
      </c>
      <c r="FS31" s="18">
        <f t="shared" si="79"/>
        <v>4994.6635807214425</v>
      </c>
      <c r="FT31" s="18">
        <f t="shared" si="80"/>
        <v>5058.3091724660726</v>
      </c>
      <c r="FU31" s="18">
        <f t="shared" si="81"/>
        <v>5121.9547642107027</v>
      </c>
      <c r="FV31" s="18">
        <f t="shared" si="82"/>
        <v>5185.6003559553328</v>
      </c>
      <c r="FW31" s="18">
        <f t="shared" si="83"/>
        <v>5249.2459476999629</v>
      </c>
      <c r="FX31" s="18">
        <f t="shared" si="84"/>
        <v>5312.891539444593</v>
      </c>
      <c r="FY31" s="18">
        <f t="shared" si="85"/>
        <v>5376.5371311892231</v>
      </c>
      <c r="FZ31" s="18">
        <f t="shared" si="86"/>
        <v>5438.667351701838</v>
      </c>
      <c r="GA31" s="18">
        <f t="shared" si="87"/>
        <v>5500.7975722144529</v>
      </c>
      <c r="GB31" s="18">
        <f t="shared" si="88"/>
        <v>5562.9277927270678</v>
      </c>
      <c r="GC31" s="18">
        <f t="shared" si="89"/>
        <v>5625.0580132396826</v>
      </c>
      <c r="GD31" s="18">
        <f t="shared" si="90"/>
        <v>5687.1882337522975</v>
      </c>
      <c r="GE31" s="18">
        <f t="shared" si="91"/>
        <v>5749.3184542649124</v>
      </c>
      <c r="GF31" s="18">
        <f t="shared" si="92"/>
        <v>5811.4486747775272</v>
      </c>
      <c r="GG31" s="18">
        <f t="shared" si="93"/>
        <v>5872.0635240581269</v>
      </c>
      <c r="GH31" s="18">
        <f t="shared" si="94"/>
        <v>5932.6783733387265</v>
      </c>
      <c r="GI31" s="18">
        <f t="shared" si="95"/>
        <v>5993.2932226193261</v>
      </c>
      <c r="GJ31" s="18">
        <f t="shared" si="96"/>
        <v>6053.9080718999257</v>
      </c>
      <c r="GK31" s="18">
        <f t="shared" si="33"/>
        <v>6114.5229211805254</v>
      </c>
      <c r="GL31" s="18">
        <f t="shared" si="5"/>
        <v>6175.137770461125</v>
      </c>
      <c r="GM31" s="18">
        <f t="shared" si="5"/>
        <v>6235.7526197417246</v>
      </c>
      <c r="GN31" s="18">
        <f t="shared" si="5"/>
        <v>6294.8520977903099</v>
      </c>
      <c r="GO31" s="18">
        <f t="shared" si="5"/>
        <v>6353.9515758388952</v>
      </c>
      <c r="GP31" s="18">
        <f t="shared" si="5"/>
        <v>6413.0510538874805</v>
      </c>
      <c r="GQ31" s="18">
        <f t="shared" si="5"/>
        <v>6472.1505319360658</v>
      </c>
      <c r="GR31" s="18">
        <f t="shared" si="5"/>
        <v>6531.2500099846511</v>
      </c>
      <c r="GS31" s="18">
        <f t="shared" si="5"/>
        <v>6590.3494880332364</v>
      </c>
      <c r="GT31" s="18">
        <f t="shared" si="5"/>
        <v>6649.4489660818217</v>
      </c>
      <c r="GU31" s="18">
        <f t="shared" si="5"/>
        <v>6707.0330728983918</v>
      </c>
      <c r="GV31" s="18">
        <f t="shared" si="5"/>
        <v>6764.6171797149618</v>
      </c>
      <c r="GW31" s="18">
        <f t="shared" si="5"/>
        <v>6822.2012865315319</v>
      </c>
      <c r="GX31" s="18"/>
    </row>
    <row r="32" spans="1:206" x14ac:dyDescent="0.25">
      <c r="B32" t="s">
        <v>180</v>
      </c>
      <c r="C32">
        <v>1.48</v>
      </c>
      <c r="D32" s="18">
        <f t="shared" si="6"/>
        <v>88.297221393000001</v>
      </c>
      <c r="E32" s="18">
        <f t="shared" si="6"/>
        <v>88.297221393000001</v>
      </c>
      <c r="F32" s="18">
        <f t="shared" si="6"/>
        <v>88.297221393000001</v>
      </c>
      <c r="G32" s="18">
        <f t="shared" si="6"/>
        <v>88.297221393000001</v>
      </c>
      <c r="H32" s="18">
        <f t="shared" si="6"/>
        <v>88.297221393000001</v>
      </c>
      <c r="I32" s="18">
        <f t="shared" si="6"/>
        <v>88.297221393000001</v>
      </c>
      <c r="J32" s="18">
        <f t="shared" si="6"/>
        <v>88.297221393000001</v>
      </c>
      <c r="K32" s="18">
        <f t="shared" si="6"/>
        <v>88.297221393000001</v>
      </c>
      <c r="L32" s="18">
        <f t="shared" si="6"/>
        <v>88.297221393000001</v>
      </c>
      <c r="M32" s="18">
        <f t="shared" si="6"/>
        <v>88.297221393000001</v>
      </c>
      <c r="N32" s="18">
        <f t="shared" si="6"/>
        <v>88.297221393000001</v>
      </c>
      <c r="O32" s="18">
        <f t="shared" si="6"/>
        <v>88.297221393000001</v>
      </c>
      <c r="P32" s="18">
        <f t="shared" si="6"/>
        <v>88.297221393000001</v>
      </c>
      <c r="Q32" s="18">
        <f t="shared" si="6"/>
        <v>88.297221393000001</v>
      </c>
      <c r="R32" s="18">
        <f t="shared" si="6"/>
        <v>88.297221393000001</v>
      </c>
      <c r="S32" s="18">
        <f t="shared" si="6"/>
        <v>88.297221393000001</v>
      </c>
      <c r="T32" s="18">
        <f t="shared" si="100"/>
        <v>88.297221393000001</v>
      </c>
      <c r="U32" s="18">
        <f t="shared" si="100"/>
        <v>88.297221393000001</v>
      </c>
      <c r="V32" s="18">
        <f t="shared" si="100"/>
        <v>88.297221393000001</v>
      </c>
      <c r="W32" s="18">
        <f t="shared" si="100"/>
        <v>88.297221393000001</v>
      </c>
      <c r="X32" s="18">
        <f t="shared" si="100"/>
        <v>86.531276965139995</v>
      </c>
      <c r="Y32" s="18">
        <f t="shared" si="100"/>
        <v>86.531276965139995</v>
      </c>
      <c r="Z32" s="18">
        <f t="shared" si="100"/>
        <v>86.531276965139995</v>
      </c>
      <c r="AA32" s="18">
        <f t="shared" si="100"/>
        <v>86.531276965139995</v>
      </c>
      <c r="AB32" s="18">
        <f t="shared" si="100"/>
        <v>86.531276965139995</v>
      </c>
      <c r="AC32" s="18">
        <f t="shared" si="100"/>
        <v>86.531276965139995</v>
      </c>
      <c r="AD32" s="18">
        <f t="shared" si="100"/>
        <v>86.531276965139995</v>
      </c>
      <c r="AE32" s="18">
        <f t="shared" si="100"/>
        <v>84.765332537279988</v>
      </c>
      <c r="AF32" s="18">
        <f t="shared" si="100"/>
        <v>84.765332537279988</v>
      </c>
      <c r="AG32" s="18">
        <f t="shared" si="100"/>
        <v>84.765332537279988</v>
      </c>
      <c r="AH32" s="18">
        <f t="shared" si="100"/>
        <v>84.765332537279988</v>
      </c>
      <c r="AI32" s="18">
        <f t="shared" si="100"/>
        <v>84.765332537279988</v>
      </c>
      <c r="AJ32" s="18">
        <f t="shared" si="101"/>
        <v>84.765332537279988</v>
      </c>
      <c r="AK32" s="18">
        <f t="shared" si="101"/>
        <v>84.765332537279988</v>
      </c>
      <c r="AL32" s="18">
        <f t="shared" si="101"/>
        <v>82.999388109419996</v>
      </c>
      <c r="AM32" s="18">
        <f t="shared" si="101"/>
        <v>82.999388109419996</v>
      </c>
      <c r="AN32" s="18">
        <f t="shared" si="101"/>
        <v>82.999388109419996</v>
      </c>
      <c r="AO32" s="18">
        <f t="shared" si="101"/>
        <v>82.999388109419996</v>
      </c>
      <c r="AP32" s="18">
        <f t="shared" si="101"/>
        <v>82.999388109419996</v>
      </c>
      <c r="AQ32" s="18">
        <f t="shared" si="101"/>
        <v>82.999388109419996</v>
      </c>
      <c r="AR32" s="18">
        <f t="shared" si="101"/>
        <v>82.999388109419996</v>
      </c>
      <c r="AS32" s="18">
        <f t="shared" si="101"/>
        <v>81.233443681560004</v>
      </c>
      <c r="AT32" s="18">
        <f t="shared" si="101"/>
        <v>81.233443681560004</v>
      </c>
      <c r="AU32" s="18">
        <f t="shared" si="101"/>
        <v>81.233443681560004</v>
      </c>
      <c r="AV32" s="18">
        <f t="shared" si="101"/>
        <v>81.233443681560004</v>
      </c>
      <c r="AW32" s="18">
        <f t="shared" si="101"/>
        <v>81.233443681560004</v>
      </c>
      <c r="AX32" s="18">
        <f t="shared" si="101"/>
        <v>81.233443681560004</v>
      </c>
      <c r="AY32" s="18">
        <f t="shared" si="101"/>
        <v>81.233443681560004</v>
      </c>
      <c r="AZ32" s="18">
        <f t="shared" si="102"/>
        <v>79.467499253699998</v>
      </c>
      <c r="BA32" s="18">
        <f t="shared" si="102"/>
        <v>79.467499253699998</v>
      </c>
      <c r="BB32" s="18">
        <f t="shared" si="102"/>
        <v>79.467499253699998</v>
      </c>
      <c r="BC32" s="18">
        <f t="shared" si="102"/>
        <v>79.467499253699998</v>
      </c>
      <c r="BD32" s="18">
        <f t="shared" si="102"/>
        <v>79.467499253699998</v>
      </c>
      <c r="BE32" s="18">
        <f t="shared" si="102"/>
        <v>79.467499253699998</v>
      </c>
      <c r="BF32" s="18">
        <f t="shared" si="102"/>
        <v>79.467499253699998</v>
      </c>
      <c r="BG32" s="18">
        <f t="shared" si="102"/>
        <v>77.701554825840006</v>
      </c>
      <c r="BH32" s="18">
        <f t="shared" si="102"/>
        <v>77.701554825840006</v>
      </c>
      <c r="BI32" s="18">
        <f t="shared" si="102"/>
        <v>77.701554825840006</v>
      </c>
      <c r="BJ32" s="18">
        <f t="shared" si="102"/>
        <v>77.701554825840006</v>
      </c>
      <c r="BK32" s="18">
        <f t="shared" si="102"/>
        <v>77.701554825840006</v>
      </c>
      <c r="BL32" s="18">
        <f t="shared" si="102"/>
        <v>77.701554825840006</v>
      </c>
      <c r="BM32" s="18">
        <f t="shared" si="102"/>
        <v>77.701554825840006</v>
      </c>
      <c r="BN32" s="18">
        <f t="shared" si="102"/>
        <v>75.93561039798</v>
      </c>
      <c r="BO32" s="18">
        <f t="shared" si="102"/>
        <v>75.93561039798</v>
      </c>
      <c r="BP32" s="18">
        <f t="shared" si="97"/>
        <v>75.93561039798</v>
      </c>
      <c r="BQ32" s="18">
        <f t="shared" si="97"/>
        <v>75.93561039798</v>
      </c>
      <c r="BR32" s="18">
        <f t="shared" si="97"/>
        <v>75.93561039798</v>
      </c>
      <c r="BS32" s="18">
        <f t="shared" si="97"/>
        <v>75.93561039798</v>
      </c>
      <c r="BT32" s="18">
        <f t="shared" si="97"/>
        <v>75.93561039798</v>
      </c>
      <c r="BU32" s="18">
        <f t="shared" si="97"/>
        <v>74.169665970120008</v>
      </c>
      <c r="BV32" s="18">
        <f t="shared" si="97"/>
        <v>74.169665970120008</v>
      </c>
      <c r="BW32" s="18">
        <f t="shared" si="97"/>
        <v>74.169665970120008</v>
      </c>
      <c r="BX32" s="18">
        <f t="shared" si="97"/>
        <v>74.169665970120008</v>
      </c>
      <c r="BY32" s="18">
        <f t="shared" si="97"/>
        <v>74.169665970120008</v>
      </c>
      <c r="BZ32" s="18">
        <f t="shared" si="97"/>
        <v>74.169665970120008</v>
      </c>
      <c r="CA32" s="18">
        <f t="shared" si="97"/>
        <v>74.169665970120008</v>
      </c>
      <c r="CB32" s="18">
        <f t="shared" si="97"/>
        <v>72.403721542259987</v>
      </c>
      <c r="CC32" s="18">
        <f t="shared" si="97"/>
        <v>72.403721542259987</v>
      </c>
      <c r="CD32" s="18">
        <f t="shared" si="97"/>
        <v>72.403721542259987</v>
      </c>
      <c r="CE32" s="18">
        <f t="shared" si="98"/>
        <v>72.403721542259987</v>
      </c>
      <c r="CF32" s="18">
        <f t="shared" si="98"/>
        <v>72.403721542259987</v>
      </c>
      <c r="CG32" s="18">
        <f t="shared" si="98"/>
        <v>72.403721542259987</v>
      </c>
      <c r="CH32" s="18">
        <f t="shared" si="98"/>
        <v>72.403721542259987</v>
      </c>
      <c r="CI32" s="18">
        <f t="shared" si="98"/>
        <v>70.637777114399995</v>
      </c>
      <c r="CJ32" s="18">
        <f t="shared" si="98"/>
        <v>70.637777114399995</v>
      </c>
      <c r="CK32" s="18">
        <f t="shared" si="98"/>
        <v>70.637777114399995</v>
      </c>
      <c r="CL32" s="18">
        <f t="shared" si="98"/>
        <v>70.637777114399995</v>
      </c>
      <c r="CM32" s="18">
        <f t="shared" si="98"/>
        <v>70.637777114399995</v>
      </c>
      <c r="CN32" s="18">
        <f t="shared" si="98"/>
        <v>70.637777114399995</v>
      </c>
      <c r="CO32" s="18">
        <f t="shared" si="98"/>
        <v>70.637777114399995</v>
      </c>
      <c r="CP32" s="18">
        <f t="shared" si="98"/>
        <v>68.871832686540003</v>
      </c>
      <c r="CQ32" s="18">
        <f t="shared" si="99"/>
        <v>68.871832686540003</v>
      </c>
      <c r="CR32" s="18">
        <f t="shared" si="99"/>
        <v>68.871832686540003</v>
      </c>
      <c r="CS32" s="18">
        <f t="shared" si="99"/>
        <v>68.871832686540003</v>
      </c>
      <c r="CT32" s="18">
        <f t="shared" si="99"/>
        <v>68.871832686540003</v>
      </c>
      <c r="CU32" s="18">
        <f t="shared" si="99"/>
        <v>68.871832686540003</v>
      </c>
      <c r="CV32" s="18">
        <f t="shared" si="99"/>
        <v>68.871832686540003</v>
      </c>
      <c r="CW32" s="18">
        <f t="shared" si="99"/>
        <v>67.105888258679997</v>
      </c>
      <c r="CX32" s="18">
        <f t="shared" si="99"/>
        <v>67.105888258679997</v>
      </c>
      <c r="CY32" s="18">
        <f t="shared" si="99"/>
        <v>67.105888258679997</v>
      </c>
      <c r="DA32" s="18" t="str">
        <f t="shared" si="7"/>
        <v>TN</v>
      </c>
      <c r="DB32" s="18">
        <f t="shared" si="8"/>
        <v>88.297221393000001</v>
      </c>
      <c r="DC32" s="18">
        <f t="shared" si="9"/>
        <v>176.594442786</v>
      </c>
      <c r="DD32" s="18">
        <f t="shared" si="10"/>
        <v>264.89166417900003</v>
      </c>
      <c r="DE32" s="18">
        <f t="shared" si="11"/>
        <v>353.188885572</v>
      </c>
      <c r="DF32" s="18">
        <f t="shared" si="12"/>
        <v>441.48610696499998</v>
      </c>
      <c r="DG32" s="18">
        <f t="shared" si="13"/>
        <v>529.78332835799995</v>
      </c>
      <c r="DH32" s="18">
        <f t="shared" si="14"/>
        <v>618.08054975099992</v>
      </c>
      <c r="DI32" s="18">
        <f t="shared" si="15"/>
        <v>706.37777114399989</v>
      </c>
      <c r="DJ32" s="18">
        <f t="shared" si="16"/>
        <v>794.67499253699987</v>
      </c>
      <c r="DK32" s="18">
        <f t="shared" si="17"/>
        <v>882.97221392999984</v>
      </c>
      <c r="DL32" s="18">
        <f t="shared" si="18"/>
        <v>971.26943532299981</v>
      </c>
      <c r="DM32" s="18">
        <f t="shared" si="19"/>
        <v>1059.5666567159999</v>
      </c>
      <c r="DN32" s="18">
        <f t="shared" si="20"/>
        <v>1147.8638781089999</v>
      </c>
      <c r="DO32" s="18">
        <f t="shared" si="21"/>
        <v>1236.1610995019998</v>
      </c>
      <c r="DP32" s="18">
        <f t="shared" si="22"/>
        <v>1324.4583208949998</v>
      </c>
      <c r="DQ32" s="18">
        <f t="shared" si="23"/>
        <v>1412.7555422879998</v>
      </c>
      <c r="DR32" s="18">
        <f t="shared" si="24"/>
        <v>1501.0527636809998</v>
      </c>
      <c r="DS32" s="18">
        <f t="shared" si="25"/>
        <v>1589.3499850739997</v>
      </c>
      <c r="DT32" s="18">
        <f t="shared" si="26"/>
        <v>1677.6472064669997</v>
      </c>
      <c r="DU32" s="18">
        <f t="shared" si="27"/>
        <v>1765.9444278599997</v>
      </c>
      <c r="DV32" s="18">
        <f t="shared" si="28"/>
        <v>1852.4757048251397</v>
      </c>
      <c r="DW32" s="18">
        <f t="shared" si="29"/>
        <v>1939.0069817902797</v>
      </c>
      <c r="DX32" s="18">
        <f t="shared" si="30"/>
        <v>2025.5382587554197</v>
      </c>
      <c r="DY32" s="18">
        <f t="shared" si="31"/>
        <v>2112.0695357205595</v>
      </c>
      <c r="DZ32" s="18">
        <f t="shared" si="34"/>
        <v>2198.6008126856996</v>
      </c>
      <c r="EA32" s="18">
        <f t="shared" si="35"/>
        <v>2285.1320896508396</v>
      </c>
      <c r="EB32" s="18">
        <f t="shared" si="36"/>
        <v>2371.6633666159796</v>
      </c>
      <c r="EC32" s="18">
        <f t="shared" si="37"/>
        <v>2456.4286991532595</v>
      </c>
      <c r="ED32" s="18">
        <f t="shared" si="38"/>
        <v>2541.1940316905393</v>
      </c>
      <c r="EE32" s="18">
        <f t="shared" si="39"/>
        <v>2625.9593642278192</v>
      </c>
      <c r="EF32" s="18">
        <f t="shared" si="40"/>
        <v>2710.724696765099</v>
      </c>
      <c r="EG32" s="18">
        <f t="shared" si="41"/>
        <v>2795.4900293023788</v>
      </c>
      <c r="EH32" s="18">
        <f t="shared" si="42"/>
        <v>2880.2553618396587</v>
      </c>
      <c r="EI32" s="18">
        <f t="shared" si="43"/>
        <v>2965.0206943769385</v>
      </c>
      <c r="EJ32" s="18">
        <f t="shared" si="44"/>
        <v>3048.0200824863587</v>
      </c>
      <c r="EK32" s="18">
        <f t="shared" si="45"/>
        <v>3131.0194705957788</v>
      </c>
      <c r="EL32" s="18">
        <f t="shared" si="46"/>
        <v>3214.0188587051989</v>
      </c>
      <c r="EM32" s="18">
        <f t="shared" si="47"/>
        <v>3297.018246814619</v>
      </c>
      <c r="EN32" s="18">
        <f t="shared" si="48"/>
        <v>3380.0176349240392</v>
      </c>
      <c r="EO32" s="18">
        <f t="shared" si="49"/>
        <v>3463.0170230334593</v>
      </c>
      <c r="EP32" s="18">
        <f t="shared" si="50"/>
        <v>3546.0164111428794</v>
      </c>
      <c r="EQ32" s="18">
        <f t="shared" si="51"/>
        <v>3627.2498548244394</v>
      </c>
      <c r="ER32" s="18">
        <f t="shared" si="52"/>
        <v>3708.4832985059993</v>
      </c>
      <c r="ES32" s="18">
        <f t="shared" si="53"/>
        <v>3789.7167421875592</v>
      </c>
      <c r="ET32" s="18">
        <f t="shared" si="54"/>
        <v>3870.9501858691192</v>
      </c>
      <c r="EU32" s="18">
        <f t="shared" si="55"/>
        <v>3952.1836295506791</v>
      </c>
      <c r="EV32" s="18">
        <f t="shared" si="56"/>
        <v>4033.4170732322391</v>
      </c>
      <c r="EW32" s="18">
        <f t="shared" si="57"/>
        <v>4114.650516913799</v>
      </c>
      <c r="EX32" s="18">
        <f t="shared" si="58"/>
        <v>4194.1180161674993</v>
      </c>
      <c r="EY32" s="18">
        <f t="shared" si="59"/>
        <v>4273.5855154211995</v>
      </c>
      <c r="EZ32" s="18">
        <f t="shared" si="60"/>
        <v>4353.0530146748997</v>
      </c>
      <c r="FA32" s="18">
        <f t="shared" si="61"/>
        <v>4432.5205139285999</v>
      </c>
      <c r="FB32" s="18">
        <f t="shared" si="62"/>
        <v>4511.9880131823002</v>
      </c>
      <c r="FC32" s="18">
        <f t="shared" si="63"/>
        <v>4591.4555124360004</v>
      </c>
      <c r="FD32" s="18">
        <f t="shared" si="64"/>
        <v>4670.9230116897006</v>
      </c>
      <c r="FE32" s="18">
        <f t="shared" si="65"/>
        <v>4748.6245665155402</v>
      </c>
      <c r="FF32" s="18">
        <f t="shared" si="66"/>
        <v>4826.3261213413798</v>
      </c>
      <c r="FG32" s="18">
        <f t="shared" si="67"/>
        <v>4904.0276761672194</v>
      </c>
      <c r="FH32" s="18">
        <f t="shared" si="68"/>
        <v>4981.729230993059</v>
      </c>
      <c r="FI32" s="18">
        <f t="shared" si="69"/>
        <v>5059.4307858188986</v>
      </c>
      <c r="FJ32" s="18">
        <f t="shared" si="70"/>
        <v>5137.1323406447382</v>
      </c>
      <c r="FK32" s="18">
        <f t="shared" si="71"/>
        <v>5214.8338954705778</v>
      </c>
      <c r="FL32" s="18">
        <f t="shared" si="72"/>
        <v>5290.7695058685576</v>
      </c>
      <c r="FM32" s="18">
        <f t="shared" si="73"/>
        <v>5366.7051162665375</v>
      </c>
      <c r="FN32" s="18">
        <f t="shared" si="74"/>
        <v>5442.6407266645174</v>
      </c>
      <c r="FO32" s="18">
        <f t="shared" si="75"/>
        <v>5518.5763370624973</v>
      </c>
      <c r="FP32" s="18">
        <f t="shared" si="76"/>
        <v>5594.5119474604771</v>
      </c>
      <c r="FQ32" s="18">
        <f t="shared" si="77"/>
        <v>5670.447557858457</v>
      </c>
      <c r="FR32" s="18">
        <f t="shared" si="78"/>
        <v>5746.3831682564369</v>
      </c>
      <c r="FS32" s="18">
        <f t="shared" si="79"/>
        <v>5820.552834226557</v>
      </c>
      <c r="FT32" s="18">
        <f t="shared" si="80"/>
        <v>5894.7225001966772</v>
      </c>
      <c r="FU32" s="18">
        <f t="shared" si="81"/>
        <v>5968.8921661667973</v>
      </c>
      <c r="FV32" s="18">
        <f t="shared" si="82"/>
        <v>6043.0618321369175</v>
      </c>
      <c r="FW32" s="18">
        <f t="shared" si="83"/>
        <v>6117.2314981070376</v>
      </c>
      <c r="FX32" s="18">
        <f t="shared" si="84"/>
        <v>6191.4011640771578</v>
      </c>
      <c r="FY32" s="18">
        <f t="shared" si="85"/>
        <v>6265.5708300472779</v>
      </c>
      <c r="FZ32" s="18">
        <f t="shared" si="86"/>
        <v>6337.9745515895384</v>
      </c>
      <c r="GA32" s="18">
        <f t="shared" si="87"/>
        <v>6410.3782731317988</v>
      </c>
      <c r="GB32" s="18">
        <f t="shared" si="88"/>
        <v>6482.7819946740592</v>
      </c>
      <c r="GC32" s="18">
        <f t="shared" si="89"/>
        <v>6555.1857162163196</v>
      </c>
      <c r="GD32" s="18">
        <f t="shared" si="90"/>
        <v>6627.5894377585801</v>
      </c>
      <c r="GE32" s="18">
        <f t="shared" si="91"/>
        <v>6699.9931593008405</v>
      </c>
      <c r="GF32" s="18">
        <f t="shared" si="92"/>
        <v>6772.3968808431009</v>
      </c>
      <c r="GG32" s="18">
        <f t="shared" si="93"/>
        <v>6843.0346579575007</v>
      </c>
      <c r="GH32" s="18">
        <f t="shared" si="94"/>
        <v>6913.6724350719005</v>
      </c>
      <c r="GI32" s="18">
        <f t="shared" si="95"/>
        <v>6984.3102121863003</v>
      </c>
      <c r="GJ32" s="18">
        <f t="shared" si="96"/>
        <v>7054.9479893007001</v>
      </c>
      <c r="GK32" s="18">
        <f t="shared" si="33"/>
        <v>7125.5857664150999</v>
      </c>
      <c r="GL32" s="18">
        <f t="shared" si="5"/>
        <v>7196.2235435294997</v>
      </c>
      <c r="GM32" s="18">
        <f t="shared" si="5"/>
        <v>7266.8613206438995</v>
      </c>
      <c r="GN32" s="18">
        <f t="shared" si="5"/>
        <v>7335.7331533304396</v>
      </c>
      <c r="GO32" s="18">
        <f t="shared" si="5"/>
        <v>7404.6049860169796</v>
      </c>
      <c r="GP32" s="18">
        <f t="shared" si="5"/>
        <v>7473.4768187035197</v>
      </c>
      <c r="GQ32" s="18">
        <f t="shared" si="5"/>
        <v>7542.3486513900598</v>
      </c>
      <c r="GR32" s="18">
        <f t="shared" si="5"/>
        <v>7611.2204840765999</v>
      </c>
      <c r="GS32" s="18">
        <f t="shared" si="5"/>
        <v>7680.0923167631399</v>
      </c>
      <c r="GT32" s="18">
        <f t="shared" si="5"/>
        <v>7748.96414944968</v>
      </c>
      <c r="GU32" s="18">
        <f t="shared" si="5"/>
        <v>7816.0700377083604</v>
      </c>
      <c r="GV32" s="18">
        <f t="shared" si="5"/>
        <v>7883.1759259670407</v>
      </c>
      <c r="GW32" s="18">
        <f t="shared" si="5"/>
        <v>7950.2818142257211</v>
      </c>
      <c r="GX32" s="18"/>
    </row>
    <row r="33" spans="1:206" x14ac:dyDescent="0.25">
      <c r="B33" t="s">
        <v>69</v>
      </c>
      <c r="C33">
        <v>1.55</v>
      </c>
      <c r="D33" s="18">
        <f t="shared" si="6"/>
        <v>92.473441323750009</v>
      </c>
      <c r="E33" s="18">
        <f t="shared" si="6"/>
        <v>92.473441323750009</v>
      </c>
      <c r="F33" s="18">
        <f t="shared" si="6"/>
        <v>92.473441323750009</v>
      </c>
      <c r="G33" s="18">
        <f t="shared" si="6"/>
        <v>92.473441323750009</v>
      </c>
      <c r="H33" s="18">
        <f t="shared" si="6"/>
        <v>92.473441323750009</v>
      </c>
      <c r="I33" s="18">
        <f t="shared" si="6"/>
        <v>92.473441323750009</v>
      </c>
      <c r="J33" s="18">
        <f t="shared" si="6"/>
        <v>92.473441323750009</v>
      </c>
      <c r="K33" s="18">
        <f t="shared" si="6"/>
        <v>92.473441323750009</v>
      </c>
      <c r="L33" s="18">
        <f t="shared" si="6"/>
        <v>92.473441323750009</v>
      </c>
      <c r="M33" s="18">
        <f t="shared" si="6"/>
        <v>92.473441323750009</v>
      </c>
      <c r="N33" s="18">
        <f t="shared" si="6"/>
        <v>92.473441323750009</v>
      </c>
      <c r="O33" s="18">
        <f t="shared" si="6"/>
        <v>92.473441323750009</v>
      </c>
      <c r="P33" s="18">
        <f t="shared" si="6"/>
        <v>92.473441323750009</v>
      </c>
      <c r="Q33" s="18">
        <f t="shared" si="6"/>
        <v>92.473441323750009</v>
      </c>
      <c r="R33" s="18">
        <f t="shared" si="6"/>
        <v>92.473441323750009</v>
      </c>
      <c r="S33" s="18">
        <f t="shared" si="6"/>
        <v>92.473441323750009</v>
      </c>
      <c r="T33" s="18">
        <f t="shared" si="100"/>
        <v>92.473441323750009</v>
      </c>
      <c r="U33" s="18">
        <f t="shared" si="100"/>
        <v>92.473441323750009</v>
      </c>
      <c r="V33" s="18">
        <f t="shared" si="100"/>
        <v>92.473441323750009</v>
      </c>
      <c r="W33" s="18">
        <f t="shared" si="100"/>
        <v>92.473441323750009</v>
      </c>
      <c r="X33" s="18">
        <f t="shared" si="100"/>
        <v>90.623972497275005</v>
      </c>
      <c r="Y33" s="18">
        <f t="shared" si="100"/>
        <v>90.623972497275005</v>
      </c>
      <c r="Z33" s="18">
        <f t="shared" si="100"/>
        <v>90.623972497275005</v>
      </c>
      <c r="AA33" s="18">
        <f t="shared" si="100"/>
        <v>90.623972497275005</v>
      </c>
      <c r="AB33" s="18">
        <f t="shared" si="100"/>
        <v>90.623972497275005</v>
      </c>
      <c r="AC33" s="18">
        <f t="shared" si="100"/>
        <v>90.623972497275005</v>
      </c>
      <c r="AD33" s="18">
        <f t="shared" si="100"/>
        <v>90.623972497275005</v>
      </c>
      <c r="AE33" s="18">
        <f t="shared" si="100"/>
        <v>88.774503670800001</v>
      </c>
      <c r="AF33" s="18">
        <f t="shared" si="100"/>
        <v>88.774503670800001</v>
      </c>
      <c r="AG33" s="18">
        <f t="shared" si="100"/>
        <v>88.774503670800001</v>
      </c>
      <c r="AH33" s="18">
        <f t="shared" si="100"/>
        <v>88.774503670800001</v>
      </c>
      <c r="AI33" s="18">
        <f t="shared" si="100"/>
        <v>88.774503670800001</v>
      </c>
      <c r="AJ33" s="18">
        <f t="shared" si="101"/>
        <v>88.774503670800001</v>
      </c>
      <c r="AK33" s="18">
        <f t="shared" si="101"/>
        <v>88.774503670800001</v>
      </c>
      <c r="AL33" s="18">
        <f t="shared" si="101"/>
        <v>86.925034844324998</v>
      </c>
      <c r="AM33" s="18">
        <f t="shared" si="101"/>
        <v>86.925034844324998</v>
      </c>
      <c r="AN33" s="18">
        <f t="shared" si="101"/>
        <v>86.925034844324998</v>
      </c>
      <c r="AO33" s="18">
        <f t="shared" si="101"/>
        <v>86.925034844324998</v>
      </c>
      <c r="AP33" s="18">
        <f t="shared" si="101"/>
        <v>86.925034844324998</v>
      </c>
      <c r="AQ33" s="18">
        <f t="shared" si="101"/>
        <v>86.925034844324998</v>
      </c>
      <c r="AR33" s="18">
        <f t="shared" si="101"/>
        <v>86.925034844324998</v>
      </c>
      <c r="AS33" s="18">
        <f t="shared" si="101"/>
        <v>85.075566017850008</v>
      </c>
      <c r="AT33" s="18">
        <f t="shared" si="101"/>
        <v>85.075566017850008</v>
      </c>
      <c r="AU33" s="18">
        <f t="shared" si="101"/>
        <v>85.075566017850008</v>
      </c>
      <c r="AV33" s="18">
        <f t="shared" si="101"/>
        <v>85.075566017850008</v>
      </c>
      <c r="AW33" s="18">
        <f t="shared" si="101"/>
        <v>85.075566017850008</v>
      </c>
      <c r="AX33" s="18">
        <f t="shared" si="101"/>
        <v>85.075566017850008</v>
      </c>
      <c r="AY33" s="18">
        <f t="shared" si="101"/>
        <v>85.075566017850008</v>
      </c>
      <c r="AZ33" s="18">
        <f t="shared" si="102"/>
        <v>83.226097191375004</v>
      </c>
      <c r="BA33" s="18">
        <f t="shared" si="102"/>
        <v>83.226097191375004</v>
      </c>
      <c r="BB33" s="18">
        <f t="shared" si="102"/>
        <v>83.226097191375004</v>
      </c>
      <c r="BC33" s="18">
        <f t="shared" si="102"/>
        <v>83.226097191375004</v>
      </c>
      <c r="BD33" s="18">
        <f t="shared" si="102"/>
        <v>83.226097191375004</v>
      </c>
      <c r="BE33" s="18">
        <f t="shared" si="102"/>
        <v>83.226097191375004</v>
      </c>
      <c r="BF33" s="18">
        <f t="shared" si="102"/>
        <v>83.226097191375004</v>
      </c>
      <c r="BG33" s="18">
        <f t="shared" si="102"/>
        <v>81.376628364900014</v>
      </c>
      <c r="BH33" s="18">
        <f t="shared" si="102"/>
        <v>81.376628364900014</v>
      </c>
      <c r="BI33" s="18">
        <f t="shared" si="102"/>
        <v>81.376628364900014</v>
      </c>
      <c r="BJ33" s="18">
        <f t="shared" si="102"/>
        <v>81.376628364900014</v>
      </c>
      <c r="BK33" s="18">
        <f t="shared" si="102"/>
        <v>81.376628364900014</v>
      </c>
      <c r="BL33" s="18">
        <f t="shared" si="102"/>
        <v>81.376628364900014</v>
      </c>
      <c r="BM33" s="18">
        <f t="shared" si="102"/>
        <v>81.376628364900014</v>
      </c>
      <c r="BN33" s="18">
        <f t="shared" si="102"/>
        <v>79.527159538425011</v>
      </c>
      <c r="BO33" s="18">
        <f t="shared" si="102"/>
        <v>79.527159538425011</v>
      </c>
      <c r="BP33" s="18">
        <f t="shared" si="97"/>
        <v>79.527159538425011</v>
      </c>
      <c r="BQ33" s="18">
        <f t="shared" si="97"/>
        <v>79.527159538425011</v>
      </c>
      <c r="BR33" s="18">
        <f t="shared" si="97"/>
        <v>79.527159538425011</v>
      </c>
      <c r="BS33" s="18">
        <f t="shared" si="97"/>
        <v>79.527159538425011</v>
      </c>
      <c r="BT33" s="18">
        <f t="shared" si="97"/>
        <v>79.527159538425011</v>
      </c>
      <c r="BU33" s="18">
        <f t="shared" si="97"/>
        <v>77.677690711950007</v>
      </c>
      <c r="BV33" s="18">
        <f t="shared" si="97"/>
        <v>77.677690711950007</v>
      </c>
      <c r="BW33" s="18">
        <f t="shared" si="97"/>
        <v>77.677690711950007</v>
      </c>
      <c r="BX33" s="18">
        <f t="shared" si="97"/>
        <v>77.677690711950007</v>
      </c>
      <c r="BY33" s="18">
        <f t="shared" si="97"/>
        <v>77.677690711950007</v>
      </c>
      <c r="BZ33" s="18">
        <f t="shared" si="97"/>
        <v>77.677690711950007</v>
      </c>
      <c r="CA33" s="18">
        <f t="shared" si="97"/>
        <v>77.677690711950007</v>
      </c>
      <c r="CB33" s="18">
        <f t="shared" si="97"/>
        <v>75.828221885475003</v>
      </c>
      <c r="CC33" s="18">
        <f t="shared" si="97"/>
        <v>75.828221885475003</v>
      </c>
      <c r="CD33" s="18">
        <f t="shared" si="97"/>
        <v>75.828221885475003</v>
      </c>
      <c r="CE33" s="18">
        <f t="shared" si="98"/>
        <v>75.828221885475003</v>
      </c>
      <c r="CF33" s="18">
        <f t="shared" si="98"/>
        <v>75.828221885475003</v>
      </c>
      <c r="CG33" s="18">
        <f t="shared" si="98"/>
        <v>75.828221885475003</v>
      </c>
      <c r="CH33" s="18">
        <f t="shared" si="98"/>
        <v>75.828221885475003</v>
      </c>
      <c r="CI33" s="18">
        <f t="shared" si="98"/>
        <v>73.978753059000013</v>
      </c>
      <c r="CJ33" s="18">
        <f t="shared" si="98"/>
        <v>73.978753059000013</v>
      </c>
      <c r="CK33" s="18">
        <f t="shared" si="98"/>
        <v>73.978753059000013</v>
      </c>
      <c r="CL33" s="18">
        <f t="shared" si="98"/>
        <v>73.978753059000013</v>
      </c>
      <c r="CM33" s="18">
        <f t="shared" si="98"/>
        <v>73.978753059000013</v>
      </c>
      <c r="CN33" s="18">
        <f t="shared" si="98"/>
        <v>73.978753059000013</v>
      </c>
      <c r="CO33" s="18">
        <f t="shared" si="98"/>
        <v>73.978753059000013</v>
      </c>
      <c r="CP33" s="18">
        <f t="shared" si="98"/>
        <v>72.129284232525009</v>
      </c>
      <c r="CQ33" s="18">
        <f t="shared" si="99"/>
        <v>72.129284232525009</v>
      </c>
      <c r="CR33" s="18">
        <f t="shared" si="99"/>
        <v>72.129284232525009</v>
      </c>
      <c r="CS33" s="18">
        <f t="shared" si="99"/>
        <v>72.129284232525009</v>
      </c>
      <c r="CT33" s="18">
        <f t="shared" si="99"/>
        <v>72.129284232525009</v>
      </c>
      <c r="CU33" s="18">
        <f t="shared" si="99"/>
        <v>72.129284232525009</v>
      </c>
      <c r="CV33" s="18">
        <f t="shared" si="99"/>
        <v>72.129284232525009</v>
      </c>
      <c r="CW33" s="18">
        <f t="shared" si="99"/>
        <v>70.279815406050005</v>
      </c>
      <c r="CX33" s="18">
        <f t="shared" si="99"/>
        <v>70.279815406050005</v>
      </c>
      <c r="CY33" s="18">
        <f t="shared" si="99"/>
        <v>70.279815406050005</v>
      </c>
      <c r="DA33" s="18" t="str">
        <f t="shared" si="7"/>
        <v>TO</v>
      </c>
      <c r="DB33" s="18">
        <f t="shared" si="8"/>
        <v>92.473441323750009</v>
      </c>
      <c r="DC33" s="18">
        <f t="shared" si="9"/>
        <v>184.94688264750002</v>
      </c>
      <c r="DD33" s="18">
        <f t="shared" si="10"/>
        <v>277.42032397125001</v>
      </c>
      <c r="DE33" s="18">
        <f t="shared" si="11"/>
        <v>369.89376529500004</v>
      </c>
      <c r="DF33" s="18">
        <f t="shared" si="12"/>
        <v>462.36720661875006</v>
      </c>
      <c r="DG33" s="18">
        <f t="shared" si="13"/>
        <v>554.84064794250003</v>
      </c>
      <c r="DH33" s="18">
        <f t="shared" si="14"/>
        <v>647.31408926624999</v>
      </c>
      <c r="DI33" s="18">
        <f t="shared" si="15"/>
        <v>739.78753058999996</v>
      </c>
      <c r="DJ33" s="18">
        <f t="shared" si="16"/>
        <v>832.26097191374993</v>
      </c>
      <c r="DK33" s="18">
        <f t="shared" si="17"/>
        <v>924.73441323749989</v>
      </c>
      <c r="DL33" s="18">
        <f t="shared" si="18"/>
        <v>1017.2078545612499</v>
      </c>
      <c r="DM33" s="18">
        <f t="shared" si="19"/>
        <v>1109.6812958849998</v>
      </c>
      <c r="DN33" s="18">
        <f t="shared" si="20"/>
        <v>1202.1547372087498</v>
      </c>
      <c r="DO33" s="18">
        <f t="shared" si="21"/>
        <v>1294.6281785324998</v>
      </c>
      <c r="DP33" s="18">
        <f t="shared" si="22"/>
        <v>1387.1016198562497</v>
      </c>
      <c r="DQ33" s="18">
        <f t="shared" si="23"/>
        <v>1479.5750611799997</v>
      </c>
      <c r="DR33" s="18">
        <f t="shared" si="24"/>
        <v>1572.0485025037497</v>
      </c>
      <c r="DS33" s="18">
        <f t="shared" si="25"/>
        <v>1664.5219438274996</v>
      </c>
      <c r="DT33" s="18">
        <f t="shared" si="26"/>
        <v>1756.9953851512496</v>
      </c>
      <c r="DU33" s="18">
        <f t="shared" si="27"/>
        <v>1849.4688264749996</v>
      </c>
      <c r="DV33" s="18">
        <f t="shared" si="28"/>
        <v>1940.0927989722745</v>
      </c>
      <c r="DW33" s="18">
        <f t="shared" si="29"/>
        <v>2030.7167714695495</v>
      </c>
      <c r="DX33" s="18">
        <f t="shared" si="30"/>
        <v>2121.3407439668244</v>
      </c>
      <c r="DY33" s="18">
        <f t="shared" si="31"/>
        <v>2211.9647164640996</v>
      </c>
      <c r="DZ33" s="18">
        <f t="shared" si="34"/>
        <v>2302.5886889613748</v>
      </c>
      <c r="EA33" s="18">
        <f t="shared" si="35"/>
        <v>2393.21266145865</v>
      </c>
      <c r="EB33" s="18">
        <f t="shared" si="36"/>
        <v>2483.8366339559252</v>
      </c>
      <c r="EC33" s="18">
        <f t="shared" si="37"/>
        <v>2572.6111376267254</v>
      </c>
      <c r="ED33" s="18">
        <f t="shared" si="38"/>
        <v>2661.3856412975256</v>
      </c>
      <c r="EE33" s="18">
        <f t="shared" si="39"/>
        <v>2750.1601449683258</v>
      </c>
      <c r="EF33" s="18">
        <f t="shared" si="40"/>
        <v>2838.934648639126</v>
      </c>
      <c r="EG33" s="18">
        <f t="shared" si="41"/>
        <v>2927.7091523099261</v>
      </c>
      <c r="EH33" s="18">
        <f t="shared" si="42"/>
        <v>3016.4836559807263</v>
      </c>
      <c r="EI33" s="18">
        <f t="shared" si="43"/>
        <v>3105.2581596515265</v>
      </c>
      <c r="EJ33" s="18">
        <f t="shared" si="44"/>
        <v>3192.1831944958517</v>
      </c>
      <c r="EK33" s="18">
        <f t="shared" si="45"/>
        <v>3279.1082293401769</v>
      </c>
      <c r="EL33" s="18">
        <f t="shared" si="46"/>
        <v>3366.0332641845021</v>
      </c>
      <c r="EM33" s="18">
        <f t="shared" si="47"/>
        <v>3452.9582990288272</v>
      </c>
      <c r="EN33" s="18">
        <f t="shared" si="48"/>
        <v>3539.8833338731524</v>
      </c>
      <c r="EO33" s="18">
        <f t="shared" si="49"/>
        <v>3626.8083687174776</v>
      </c>
      <c r="EP33" s="18">
        <f t="shared" si="50"/>
        <v>3713.7334035618028</v>
      </c>
      <c r="EQ33" s="18">
        <f t="shared" si="51"/>
        <v>3798.808969579653</v>
      </c>
      <c r="ER33" s="18">
        <f t="shared" si="52"/>
        <v>3883.8845355975031</v>
      </c>
      <c r="ES33" s="18">
        <f t="shared" si="53"/>
        <v>3968.9601016153533</v>
      </c>
      <c r="ET33" s="18">
        <f t="shared" si="54"/>
        <v>4054.0356676332035</v>
      </c>
      <c r="EU33" s="18">
        <f t="shared" si="55"/>
        <v>4139.1112336510532</v>
      </c>
      <c r="EV33" s="18">
        <f t="shared" si="56"/>
        <v>4224.1867996689034</v>
      </c>
      <c r="EW33" s="18">
        <f t="shared" si="57"/>
        <v>4309.2623656867536</v>
      </c>
      <c r="EX33" s="18">
        <f t="shared" si="58"/>
        <v>4392.4884628781283</v>
      </c>
      <c r="EY33" s="18">
        <f t="shared" si="59"/>
        <v>4475.714560069503</v>
      </c>
      <c r="EZ33" s="18">
        <f t="shared" si="60"/>
        <v>4558.9406572608777</v>
      </c>
      <c r="FA33" s="18">
        <f t="shared" si="61"/>
        <v>4642.1667544522525</v>
      </c>
      <c r="FB33" s="18">
        <f t="shared" si="62"/>
        <v>4725.3928516436272</v>
      </c>
      <c r="FC33" s="18">
        <f t="shared" si="63"/>
        <v>4808.6189488350019</v>
      </c>
      <c r="FD33" s="18">
        <f t="shared" si="64"/>
        <v>4891.8450460263766</v>
      </c>
      <c r="FE33" s="18">
        <f t="shared" si="65"/>
        <v>4973.2216743912768</v>
      </c>
      <c r="FF33" s="18">
        <f t="shared" si="66"/>
        <v>5054.598302756177</v>
      </c>
      <c r="FG33" s="18">
        <f t="shared" si="67"/>
        <v>5135.9749311210771</v>
      </c>
      <c r="FH33" s="18">
        <f t="shared" si="68"/>
        <v>5217.3515594859773</v>
      </c>
      <c r="FI33" s="18">
        <f t="shared" si="69"/>
        <v>5298.7281878508775</v>
      </c>
      <c r="FJ33" s="18">
        <f t="shared" si="70"/>
        <v>5380.1048162157776</v>
      </c>
      <c r="FK33" s="18">
        <f t="shared" si="71"/>
        <v>5461.4814445806778</v>
      </c>
      <c r="FL33" s="18">
        <f t="shared" si="72"/>
        <v>5541.0086041191025</v>
      </c>
      <c r="FM33" s="18">
        <f t="shared" si="73"/>
        <v>5620.5357636575272</v>
      </c>
      <c r="FN33" s="18">
        <f t="shared" si="74"/>
        <v>5700.062923195952</v>
      </c>
      <c r="FO33" s="18">
        <f t="shared" si="75"/>
        <v>5779.5900827343767</v>
      </c>
      <c r="FP33" s="18">
        <f t="shared" si="76"/>
        <v>5859.1172422728014</v>
      </c>
      <c r="FQ33" s="18">
        <f t="shared" si="77"/>
        <v>5938.6444018112261</v>
      </c>
      <c r="FR33" s="18">
        <f t="shared" si="78"/>
        <v>6018.1715613496508</v>
      </c>
      <c r="FS33" s="18">
        <f t="shared" si="79"/>
        <v>6095.849252061601</v>
      </c>
      <c r="FT33" s="18">
        <f t="shared" si="80"/>
        <v>6173.5269427735511</v>
      </c>
      <c r="FU33" s="18">
        <f t="shared" si="81"/>
        <v>6251.2046334855013</v>
      </c>
      <c r="FV33" s="18">
        <f t="shared" si="82"/>
        <v>6328.8823241974515</v>
      </c>
      <c r="FW33" s="18">
        <f t="shared" si="83"/>
        <v>6406.5600149094016</v>
      </c>
      <c r="FX33" s="18">
        <f t="shared" si="84"/>
        <v>6484.2377056213518</v>
      </c>
      <c r="FY33" s="18">
        <f t="shared" si="85"/>
        <v>6561.9153963333019</v>
      </c>
      <c r="FZ33" s="18">
        <f t="shared" si="86"/>
        <v>6637.7436182187766</v>
      </c>
      <c r="GA33" s="18">
        <f t="shared" si="87"/>
        <v>6713.5718401042514</v>
      </c>
      <c r="GB33" s="18">
        <f t="shared" si="88"/>
        <v>6789.4000619897261</v>
      </c>
      <c r="GC33" s="18">
        <f t="shared" si="89"/>
        <v>6865.2282838752008</v>
      </c>
      <c r="GD33" s="18">
        <f t="shared" si="90"/>
        <v>6941.0565057606755</v>
      </c>
      <c r="GE33" s="18">
        <f t="shared" si="91"/>
        <v>7016.8847276461502</v>
      </c>
      <c r="GF33" s="18">
        <f t="shared" si="92"/>
        <v>7092.7129495316249</v>
      </c>
      <c r="GG33" s="18">
        <f t="shared" si="93"/>
        <v>7166.691702590625</v>
      </c>
      <c r="GH33" s="18">
        <f t="shared" si="94"/>
        <v>7240.6704556496252</v>
      </c>
      <c r="GI33" s="18">
        <f t="shared" si="95"/>
        <v>7314.6492087086253</v>
      </c>
      <c r="GJ33" s="18">
        <f t="shared" si="96"/>
        <v>7388.6279617676255</v>
      </c>
      <c r="GK33" s="18">
        <f t="shared" si="33"/>
        <v>7462.6067148266256</v>
      </c>
      <c r="GL33" s="18">
        <f t="shared" si="5"/>
        <v>7536.5854678856258</v>
      </c>
      <c r="GM33" s="18">
        <f t="shared" si="5"/>
        <v>7610.564220944626</v>
      </c>
      <c r="GN33" s="18">
        <f t="shared" si="5"/>
        <v>7682.6935051771507</v>
      </c>
      <c r="GO33" s="18">
        <f t="shared" si="5"/>
        <v>7754.8227894096754</v>
      </c>
      <c r="GP33" s="18">
        <f t="shared" si="5"/>
        <v>7826.9520736422</v>
      </c>
      <c r="GQ33" s="18">
        <f t="shared" si="5"/>
        <v>7899.0813578747247</v>
      </c>
      <c r="GR33" s="18">
        <f t="shared" si="5"/>
        <v>7971.2106421072494</v>
      </c>
      <c r="GS33" s="18">
        <f t="shared" si="5"/>
        <v>8043.3399263397741</v>
      </c>
      <c r="GT33" s="18">
        <f t="shared" si="5"/>
        <v>8115.4692105722988</v>
      </c>
      <c r="GU33" s="18">
        <f t="shared" si="5"/>
        <v>8185.749025978349</v>
      </c>
      <c r="GV33" s="18">
        <f t="shared" si="5"/>
        <v>8256.0288413843991</v>
      </c>
      <c r="GW33" s="18">
        <f t="shared" si="5"/>
        <v>8326.3086567904484</v>
      </c>
      <c r="GX33" s="18"/>
    </row>
    <row r="34" spans="1:206" x14ac:dyDescent="0.25">
      <c r="B34" t="s">
        <v>185</v>
      </c>
      <c r="C34">
        <v>1.08</v>
      </c>
      <c r="D34" s="18">
        <f t="shared" si="6"/>
        <v>64.433107503000002</v>
      </c>
      <c r="E34" s="18">
        <f t="shared" si="6"/>
        <v>64.433107503000002</v>
      </c>
      <c r="F34" s="18">
        <f t="shared" si="6"/>
        <v>64.433107503000002</v>
      </c>
      <c r="G34" s="18">
        <f t="shared" si="6"/>
        <v>64.433107503000002</v>
      </c>
      <c r="H34" s="18">
        <f t="shared" si="6"/>
        <v>64.433107503000002</v>
      </c>
      <c r="I34" s="18">
        <f t="shared" si="6"/>
        <v>64.433107503000002</v>
      </c>
      <c r="J34" s="18">
        <f t="shared" si="6"/>
        <v>64.433107503000002</v>
      </c>
      <c r="K34" s="18">
        <f t="shared" si="6"/>
        <v>64.433107503000002</v>
      </c>
      <c r="L34" s="18">
        <f t="shared" si="6"/>
        <v>64.433107503000002</v>
      </c>
      <c r="M34" s="18">
        <f t="shared" si="6"/>
        <v>64.433107503000002</v>
      </c>
      <c r="N34" s="18">
        <f t="shared" si="6"/>
        <v>64.433107503000002</v>
      </c>
      <c r="O34" s="18">
        <f t="shared" si="6"/>
        <v>64.433107503000002</v>
      </c>
      <c r="P34" s="18">
        <f t="shared" si="6"/>
        <v>64.433107503000002</v>
      </c>
      <c r="Q34" s="18">
        <f t="shared" si="6"/>
        <v>64.433107503000002</v>
      </c>
      <c r="R34" s="18">
        <f t="shared" si="6"/>
        <v>64.433107503000002</v>
      </c>
      <c r="S34" s="18">
        <f t="shared" si="6"/>
        <v>64.433107503000002</v>
      </c>
      <c r="T34" s="18">
        <f t="shared" si="100"/>
        <v>64.433107503000002</v>
      </c>
      <c r="U34" s="18">
        <f t="shared" si="100"/>
        <v>64.433107503000002</v>
      </c>
      <c r="V34" s="18">
        <f t="shared" si="100"/>
        <v>64.433107503000002</v>
      </c>
      <c r="W34" s="18">
        <f t="shared" si="100"/>
        <v>64.433107503000002</v>
      </c>
      <c r="X34" s="18">
        <f t="shared" si="100"/>
        <v>63.144445352939996</v>
      </c>
      <c r="Y34" s="18">
        <f t="shared" si="100"/>
        <v>63.144445352939996</v>
      </c>
      <c r="Z34" s="18">
        <f t="shared" si="100"/>
        <v>63.144445352939996</v>
      </c>
      <c r="AA34" s="18">
        <f t="shared" si="100"/>
        <v>63.144445352939996</v>
      </c>
      <c r="AB34" s="18">
        <f t="shared" si="100"/>
        <v>63.144445352939996</v>
      </c>
      <c r="AC34" s="18">
        <f t="shared" si="100"/>
        <v>63.144445352939996</v>
      </c>
      <c r="AD34" s="18">
        <f t="shared" si="100"/>
        <v>63.144445352939996</v>
      </c>
      <c r="AE34" s="18">
        <f t="shared" si="100"/>
        <v>61.855783202880005</v>
      </c>
      <c r="AF34" s="18">
        <f t="shared" si="100"/>
        <v>61.855783202880005</v>
      </c>
      <c r="AG34" s="18">
        <f t="shared" si="100"/>
        <v>61.855783202880005</v>
      </c>
      <c r="AH34" s="18">
        <f t="shared" si="100"/>
        <v>61.855783202880005</v>
      </c>
      <c r="AI34" s="18">
        <f t="shared" si="100"/>
        <v>61.855783202880005</v>
      </c>
      <c r="AJ34" s="18">
        <f t="shared" si="101"/>
        <v>61.855783202880005</v>
      </c>
      <c r="AK34" s="18">
        <f t="shared" si="101"/>
        <v>61.855783202880005</v>
      </c>
      <c r="AL34" s="18">
        <f t="shared" si="101"/>
        <v>60.567121052819999</v>
      </c>
      <c r="AM34" s="18">
        <f t="shared" si="101"/>
        <v>60.567121052819999</v>
      </c>
      <c r="AN34" s="18">
        <f t="shared" si="101"/>
        <v>60.567121052819999</v>
      </c>
      <c r="AO34" s="18">
        <f t="shared" si="101"/>
        <v>60.567121052819999</v>
      </c>
      <c r="AP34" s="18">
        <f t="shared" si="101"/>
        <v>60.567121052819999</v>
      </c>
      <c r="AQ34" s="18">
        <f t="shared" si="101"/>
        <v>60.567121052819999</v>
      </c>
      <c r="AR34" s="18">
        <f t="shared" si="101"/>
        <v>60.567121052819999</v>
      </c>
      <c r="AS34" s="18">
        <f t="shared" si="101"/>
        <v>59.278458902760001</v>
      </c>
      <c r="AT34" s="18">
        <f t="shared" si="101"/>
        <v>59.278458902760001</v>
      </c>
      <c r="AU34" s="18">
        <f t="shared" si="101"/>
        <v>59.278458902760001</v>
      </c>
      <c r="AV34" s="18">
        <f t="shared" si="101"/>
        <v>59.278458902760001</v>
      </c>
      <c r="AW34" s="18">
        <f t="shared" si="101"/>
        <v>59.278458902760001</v>
      </c>
      <c r="AX34" s="18">
        <f t="shared" si="101"/>
        <v>59.278458902760001</v>
      </c>
      <c r="AY34" s="18">
        <f t="shared" si="101"/>
        <v>59.278458902760001</v>
      </c>
      <c r="AZ34" s="18">
        <f t="shared" si="102"/>
        <v>57.989796752700002</v>
      </c>
      <c r="BA34" s="18">
        <f t="shared" si="102"/>
        <v>57.989796752700002</v>
      </c>
      <c r="BB34" s="18">
        <f t="shared" si="102"/>
        <v>57.989796752700002</v>
      </c>
      <c r="BC34" s="18">
        <f t="shared" si="102"/>
        <v>57.989796752700002</v>
      </c>
      <c r="BD34" s="18">
        <f t="shared" si="102"/>
        <v>57.989796752700002</v>
      </c>
      <c r="BE34" s="18">
        <f t="shared" si="102"/>
        <v>57.989796752700002</v>
      </c>
      <c r="BF34" s="18">
        <f t="shared" si="102"/>
        <v>57.989796752700002</v>
      </c>
      <c r="BG34" s="18">
        <f t="shared" si="102"/>
        <v>56.701134602640003</v>
      </c>
      <c r="BH34" s="18">
        <f t="shared" si="102"/>
        <v>56.701134602640003</v>
      </c>
      <c r="BI34" s="18">
        <f t="shared" si="102"/>
        <v>56.701134602640003</v>
      </c>
      <c r="BJ34" s="18">
        <f t="shared" si="102"/>
        <v>56.701134602640003</v>
      </c>
      <c r="BK34" s="18">
        <f t="shared" si="102"/>
        <v>56.701134602640003</v>
      </c>
      <c r="BL34" s="18">
        <f t="shared" si="102"/>
        <v>56.701134602640003</v>
      </c>
      <c r="BM34" s="18">
        <f t="shared" si="102"/>
        <v>56.701134602640003</v>
      </c>
      <c r="BN34" s="18">
        <f t="shared" si="102"/>
        <v>55.412472452579998</v>
      </c>
      <c r="BO34" s="18">
        <f t="shared" si="102"/>
        <v>55.412472452579998</v>
      </c>
      <c r="BP34" s="18">
        <f t="shared" si="97"/>
        <v>55.412472452579998</v>
      </c>
      <c r="BQ34" s="18">
        <f t="shared" si="97"/>
        <v>55.412472452579998</v>
      </c>
      <c r="BR34" s="18">
        <f t="shared" si="97"/>
        <v>55.412472452579998</v>
      </c>
      <c r="BS34" s="18">
        <f t="shared" si="97"/>
        <v>55.412472452579998</v>
      </c>
      <c r="BT34" s="18">
        <f t="shared" si="97"/>
        <v>55.412472452579998</v>
      </c>
      <c r="BU34" s="18">
        <f t="shared" si="97"/>
        <v>54.123810302519999</v>
      </c>
      <c r="BV34" s="18">
        <f t="shared" si="97"/>
        <v>54.123810302519999</v>
      </c>
      <c r="BW34" s="18">
        <f t="shared" si="97"/>
        <v>54.123810302519999</v>
      </c>
      <c r="BX34" s="18">
        <f t="shared" si="97"/>
        <v>54.123810302519999</v>
      </c>
      <c r="BY34" s="18">
        <f t="shared" si="97"/>
        <v>54.123810302519999</v>
      </c>
      <c r="BZ34" s="18">
        <f t="shared" si="97"/>
        <v>54.123810302519999</v>
      </c>
      <c r="CA34" s="18">
        <f t="shared" si="97"/>
        <v>54.123810302519999</v>
      </c>
      <c r="CB34" s="18">
        <f t="shared" si="97"/>
        <v>52.835148152459993</v>
      </c>
      <c r="CC34" s="18">
        <f t="shared" si="97"/>
        <v>52.835148152459993</v>
      </c>
      <c r="CD34" s="18">
        <f t="shared" si="97"/>
        <v>52.835148152459993</v>
      </c>
      <c r="CE34" s="18">
        <f t="shared" si="98"/>
        <v>52.835148152459993</v>
      </c>
      <c r="CF34" s="18">
        <f t="shared" si="98"/>
        <v>52.835148152459993</v>
      </c>
      <c r="CG34" s="18">
        <f t="shared" si="98"/>
        <v>52.835148152459993</v>
      </c>
      <c r="CH34" s="18">
        <f t="shared" si="98"/>
        <v>52.835148152459993</v>
      </c>
      <c r="CI34" s="18">
        <f t="shared" si="98"/>
        <v>51.546486002400002</v>
      </c>
      <c r="CJ34" s="18">
        <f t="shared" si="98"/>
        <v>51.546486002400002</v>
      </c>
      <c r="CK34" s="18">
        <f t="shared" si="98"/>
        <v>51.546486002400002</v>
      </c>
      <c r="CL34" s="18">
        <f t="shared" si="98"/>
        <v>51.546486002400002</v>
      </c>
      <c r="CM34" s="18">
        <f t="shared" si="98"/>
        <v>51.546486002400002</v>
      </c>
      <c r="CN34" s="18">
        <f t="shared" si="98"/>
        <v>51.546486002400002</v>
      </c>
      <c r="CO34" s="18">
        <f t="shared" si="98"/>
        <v>51.546486002400002</v>
      </c>
      <c r="CP34" s="18">
        <f t="shared" si="98"/>
        <v>50.25782385234001</v>
      </c>
      <c r="CQ34" s="18">
        <f t="shared" si="99"/>
        <v>50.25782385234001</v>
      </c>
      <c r="CR34" s="18">
        <f t="shared" si="99"/>
        <v>50.25782385234001</v>
      </c>
      <c r="CS34" s="18">
        <f t="shared" si="99"/>
        <v>50.25782385234001</v>
      </c>
      <c r="CT34" s="18">
        <f t="shared" si="99"/>
        <v>50.25782385234001</v>
      </c>
      <c r="CU34" s="18">
        <f t="shared" si="99"/>
        <v>50.25782385234001</v>
      </c>
      <c r="CV34" s="18">
        <f t="shared" si="99"/>
        <v>50.25782385234001</v>
      </c>
      <c r="CW34" s="18">
        <f t="shared" si="99"/>
        <v>48.96916170227999</v>
      </c>
      <c r="CX34" s="18">
        <f t="shared" si="99"/>
        <v>48.96916170227999</v>
      </c>
      <c r="CY34" s="18">
        <f t="shared" si="99"/>
        <v>48.96916170227999</v>
      </c>
      <c r="DA34" s="18" t="str">
        <f t="shared" si="7"/>
        <v>TP</v>
      </c>
      <c r="DB34" s="18">
        <f t="shared" si="8"/>
        <v>64.433107503000002</v>
      </c>
      <c r="DC34" s="18">
        <f t="shared" si="9"/>
        <v>128.866215006</v>
      </c>
      <c r="DD34" s="18">
        <f t="shared" si="10"/>
        <v>193.29932250900001</v>
      </c>
      <c r="DE34" s="18">
        <f t="shared" si="11"/>
        <v>257.73243001200001</v>
      </c>
      <c r="DF34" s="18">
        <f t="shared" si="12"/>
        <v>322.16553751499998</v>
      </c>
      <c r="DG34" s="18">
        <f t="shared" si="13"/>
        <v>386.59864501799996</v>
      </c>
      <c r="DH34" s="18">
        <f t="shared" si="14"/>
        <v>451.03175252099993</v>
      </c>
      <c r="DI34" s="18">
        <f t="shared" si="15"/>
        <v>515.4648600239999</v>
      </c>
      <c r="DJ34" s="18">
        <f t="shared" si="16"/>
        <v>579.89796752699988</v>
      </c>
      <c r="DK34" s="18">
        <f t="shared" si="17"/>
        <v>644.33107502999985</v>
      </c>
      <c r="DL34" s="18">
        <f t="shared" si="18"/>
        <v>708.76418253299983</v>
      </c>
      <c r="DM34" s="18">
        <f t="shared" si="19"/>
        <v>773.1972900359998</v>
      </c>
      <c r="DN34" s="18">
        <f t="shared" si="20"/>
        <v>837.63039753899977</v>
      </c>
      <c r="DO34" s="18">
        <f t="shared" si="21"/>
        <v>902.06350504199975</v>
      </c>
      <c r="DP34" s="18">
        <f t="shared" si="22"/>
        <v>966.49661254499972</v>
      </c>
      <c r="DQ34" s="18">
        <f t="shared" si="23"/>
        <v>1030.9297200479998</v>
      </c>
      <c r="DR34" s="18">
        <f t="shared" si="24"/>
        <v>1095.3628275509998</v>
      </c>
      <c r="DS34" s="18">
        <f t="shared" si="25"/>
        <v>1159.7959350539998</v>
      </c>
      <c r="DT34" s="18">
        <f t="shared" si="26"/>
        <v>1224.2290425569997</v>
      </c>
      <c r="DU34" s="18">
        <f t="shared" si="27"/>
        <v>1288.6621500599997</v>
      </c>
      <c r="DV34" s="18">
        <f t="shared" si="28"/>
        <v>1351.8065954129397</v>
      </c>
      <c r="DW34" s="18">
        <f t="shared" si="29"/>
        <v>1414.9510407658797</v>
      </c>
      <c r="DX34" s="18">
        <f t="shared" si="30"/>
        <v>1478.0954861188197</v>
      </c>
      <c r="DY34" s="18">
        <f t="shared" si="31"/>
        <v>1541.2399314717597</v>
      </c>
      <c r="DZ34" s="18">
        <f t="shared" si="34"/>
        <v>1604.3843768246998</v>
      </c>
      <c r="EA34" s="18">
        <f t="shared" si="35"/>
        <v>1667.5288221776398</v>
      </c>
      <c r="EB34" s="18">
        <f t="shared" si="36"/>
        <v>1730.6732675305798</v>
      </c>
      <c r="EC34" s="18">
        <f t="shared" si="37"/>
        <v>1792.5290507334598</v>
      </c>
      <c r="ED34" s="18">
        <f t="shared" si="38"/>
        <v>1854.3848339363399</v>
      </c>
      <c r="EE34" s="18">
        <f t="shared" si="39"/>
        <v>1916.2406171392199</v>
      </c>
      <c r="EF34" s="18">
        <f t="shared" si="40"/>
        <v>1978.0964003421</v>
      </c>
      <c r="EG34" s="18">
        <f t="shared" si="41"/>
        <v>2039.95218354498</v>
      </c>
      <c r="EH34" s="18">
        <f t="shared" si="42"/>
        <v>2101.8079667478601</v>
      </c>
      <c r="EI34" s="18">
        <f t="shared" si="43"/>
        <v>2163.6637499507401</v>
      </c>
      <c r="EJ34" s="18">
        <f t="shared" si="44"/>
        <v>2224.23087100356</v>
      </c>
      <c r="EK34" s="18">
        <f t="shared" si="45"/>
        <v>2284.7979920563798</v>
      </c>
      <c r="EL34" s="18">
        <f t="shared" si="46"/>
        <v>2345.3651131091997</v>
      </c>
      <c r="EM34" s="18">
        <f t="shared" si="47"/>
        <v>2405.9322341620195</v>
      </c>
      <c r="EN34" s="18">
        <f t="shared" si="48"/>
        <v>2466.4993552148394</v>
      </c>
      <c r="EO34" s="18">
        <f t="shared" si="49"/>
        <v>2527.0664762676593</v>
      </c>
      <c r="EP34" s="18">
        <f t="shared" si="50"/>
        <v>2587.6335973204791</v>
      </c>
      <c r="EQ34" s="18">
        <f t="shared" si="51"/>
        <v>2646.9120562232392</v>
      </c>
      <c r="ER34" s="18">
        <f t="shared" si="52"/>
        <v>2706.1905151259994</v>
      </c>
      <c r="ES34" s="18">
        <f t="shared" si="53"/>
        <v>2765.4689740287595</v>
      </c>
      <c r="ET34" s="18">
        <f t="shared" si="54"/>
        <v>2824.7474329315196</v>
      </c>
      <c r="EU34" s="18">
        <f t="shared" si="55"/>
        <v>2884.0258918342797</v>
      </c>
      <c r="EV34" s="18">
        <f t="shared" si="56"/>
        <v>2943.3043507370398</v>
      </c>
      <c r="EW34" s="18">
        <f t="shared" si="57"/>
        <v>3002.5828096398</v>
      </c>
      <c r="EX34" s="18">
        <f t="shared" si="58"/>
        <v>3060.5726063924999</v>
      </c>
      <c r="EY34" s="18">
        <f t="shared" si="59"/>
        <v>3118.5624031451998</v>
      </c>
      <c r="EZ34" s="18">
        <f t="shared" si="60"/>
        <v>3176.5521998978998</v>
      </c>
      <c r="FA34" s="18">
        <f t="shared" si="61"/>
        <v>3234.5419966505997</v>
      </c>
      <c r="FB34" s="18">
        <f t="shared" si="62"/>
        <v>3292.5317934032996</v>
      </c>
      <c r="FC34" s="18">
        <f t="shared" si="63"/>
        <v>3350.5215901559995</v>
      </c>
      <c r="FD34" s="18">
        <f t="shared" si="64"/>
        <v>3408.5113869086995</v>
      </c>
      <c r="FE34" s="18">
        <f t="shared" si="65"/>
        <v>3465.2125215113397</v>
      </c>
      <c r="FF34" s="18">
        <f t="shared" si="66"/>
        <v>3521.9136561139799</v>
      </c>
      <c r="FG34" s="18">
        <f t="shared" si="67"/>
        <v>3578.6147907166201</v>
      </c>
      <c r="FH34" s="18">
        <f t="shared" si="68"/>
        <v>3635.3159253192603</v>
      </c>
      <c r="FI34" s="18">
        <f t="shared" si="69"/>
        <v>3692.0170599219005</v>
      </c>
      <c r="FJ34" s="18">
        <f t="shared" si="70"/>
        <v>3748.7181945245406</v>
      </c>
      <c r="FK34" s="18">
        <f t="shared" si="71"/>
        <v>3805.4193291271808</v>
      </c>
      <c r="FL34" s="18">
        <f t="shared" si="72"/>
        <v>3860.8318015797608</v>
      </c>
      <c r="FM34" s="18">
        <f t="shared" si="73"/>
        <v>3916.2442740323409</v>
      </c>
      <c r="FN34" s="18">
        <f t="shared" si="74"/>
        <v>3971.6567464849209</v>
      </c>
      <c r="FO34" s="18">
        <f t="shared" si="75"/>
        <v>4027.0692189375009</v>
      </c>
      <c r="FP34" s="18">
        <f t="shared" si="76"/>
        <v>4082.4816913900809</v>
      </c>
      <c r="FQ34" s="18">
        <f t="shared" si="77"/>
        <v>4137.8941638426604</v>
      </c>
      <c r="FR34" s="18">
        <f t="shared" si="78"/>
        <v>4193.3066362952404</v>
      </c>
      <c r="FS34" s="18">
        <f t="shared" si="79"/>
        <v>4247.4304465977602</v>
      </c>
      <c r="FT34" s="18">
        <f t="shared" si="80"/>
        <v>4301.5542569002801</v>
      </c>
      <c r="FU34" s="18">
        <f t="shared" si="81"/>
        <v>4355.6780672027999</v>
      </c>
      <c r="FV34" s="18">
        <f t="shared" si="82"/>
        <v>4409.8018775053197</v>
      </c>
      <c r="FW34" s="18">
        <f t="shared" si="83"/>
        <v>4463.9256878078395</v>
      </c>
      <c r="FX34" s="18">
        <f t="shared" si="84"/>
        <v>4518.0494981103593</v>
      </c>
      <c r="FY34" s="18">
        <f t="shared" si="85"/>
        <v>4572.1733084128791</v>
      </c>
      <c r="FZ34" s="18">
        <f t="shared" si="86"/>
        <v>4625.0084565653387</v>
      </c>
      <c r="GA34" s="18">
        <f t="shared" si="87"/>
        <v>4677.8436047177984</v>
      </c>
      <c r="GB34" s="18">
        <f t="shared" si="88"/>
        <v>4730.678752870258</v>
      </c>
      <c r="GC34" s="18">
        <f t="shared" si="89"/>
        <v>4783.5139010227176</v>
      </c>
      <c r="GD34" s="18">
        <f t="shared" si="90"/>
        <v>4836.3490491751772</v>
      </c>
      <c r="GE34" s="18">
        <f t="shared" si="91"/>
        <v>4889.1841973276369</v>
      </c>
      <c r="GF34" s="18">
        <f t="shared" si="92"/>
        <v>4942.0193454800965</v>
      </c>
      <c r="GG34" s="18">
        <f t="shared" si="93"/>
        <v>4993.5658314824968</v>
      </c>
      <c r="GH34" s="18">
        <f t="shared" si="94"/>
        <v>5045.1123174848972</v>
      </c>
      <c r="GI34" s="18">
        <f t="shared" si="95"/>
        <v>5096.6588034872975</v>
      </c>
      <c r="GJ34" s="18">
        <f t="shared" si="96"/>
        <v>5148.2052894896979</v>
      </c>
      <c r="GK34" s="18">
        <f t="shared" si="33"/>
        <v>5199.7517754920982</v>
      </c>
      <c r="GL34" s="18">
        <f t="shared" si="5"/>
        <v>5251.2982614944985</v>
      </c>
      <c r="GM34" s="18">
        <f t="shared" si="5"/>
        <v>5302.8447474968989</v>
      </c>
      <c r="GN34" s="18">
        <f t="shared" si="5"/>
        <v>5353.102571349239</v>
      </c>
      <c r="GO34" s="18">
        <f t="shared" si="5"/>
        <v>5403.3603952015792</v>
      </c>
      <c r="GP34" s="18">
        <f t="shared" si="5"/>
        <v>5453.6182190539193</v>
      </c>
      <c r="GQ34" s="18">
        <f t="shared" si="5"/>
        <v>5503.8760429062595</v>
      </c>
      <c r="GR34" s="18">
        <f t="shared" si="5"/>
        <v>5554.1338667585997</v>
      </c>
      <c r="GS34" s="18">
        <f t="shared" si="5"/>
        <v>5604.3916906109398</v>
      </c>
      <c r="GT34" s="18">
        <f t="shared" si="5"/>
        <v>5654.64951446328</v>
      </c>
      <c r="GU34" s="18">
        <f t="shared" si="5"/>
        <v>5703.6186761655599</v>
      </c>
      <c r="GV34" s="18">
        <f t="shared" si="5"/>
        <v>5752.5878378678399</v>
      </c>
      <c r="GW34" s="18">
        <f t="shared" si="5"/>
        <v>5801.5569995701198</v>
      </c>
      <c r="GX34" s="18"/>
    </row>
    <row r="36" spans="1:206" x14ac:dyDescent="0.25">
      <c r="B36" t="s">
        <v>269</v>
      </c>
    </row>
    <row r="37" spans="1:206" x14ac:dyDescent="0.25">
      <c r="A37" t="s">
        <v>48</v>
      </c>
      <c r="B37" t="s">
        <v>111</v>
      </c>
      <c r="C37" t="s">
        <v>271</v>
      </c>
      <c r="D37" s="19">
        <v>1</v>
      </c>
      <c r="E37" s="19">
        <v>2</v>
      </c>
      <c r="F37" s="19">
        <v>3</v>
      </c>
      <c r="G37" s="19">
        <v>4</v>
      </c>
      <c r="H37" s="19">
        <v>5</v>
      </c>
      <c r="I37" s="19">
        <v>6</v>
      </c>
      <c r="J37" s="19">
        <v>7</v>
      </c>
      <c r="K37" s="19">
        <v>8</v>
      </c>
      <c r="L37" s="19">
        <v>9</v>
      </c>
      <c r="M37" s="19">
        <v>10</v>
      </c>
      <c r="N37" s="19">
        <v>11</v>
      </c>
      <c r="O37" s="19">
        <v>12</v>
      </c>
      <c r="P37" s="19">
        <v>13</v>
      </c>
      <c r="Q37" s="19">
        <v>14</v>
      </c>
      <c r="R37" s="19">
        <v>15</v>
      </c>
      <c r="S37" s="19">
        <v>16</v>
      </c>
      <c r="T37" s="19">
        <v>17</v>
      </c>
      <c r="U37" s="19">
        <v>18</v>
      </c>
      <c r="V37" s="19">
        <v>19</v>
      </c>
      <c r="W37" s="19">
        <v>20</v>
      </c>
      <c r="X37" s="19">
        <v>21</v>
      </c>
      <c r="Y37" s="19">
        <v>22</v>
      </c>
      <c r="Z37" s="19">
        <v>23</v>
      </c>
      <c r="AA37" s="19">
        <v>24</v>
      </c>
      <c r="AB37" s="19">
        <v>25</v>
      </c>
      <c r="AC37" s="19">
        <v>26</v>
      </c>
      <c r="AD37" s="19">
        <v>27</v>
      </c>
      <c r="AE37" s="19">
        <v>28</v>
      </c>
      <c r="AF37" s="19">
        <v>29</v>
      </c>
      <c r="AG37" s="19">
        <v>30</v>
      </c>
      <c r="AH37" s="19">
        <v>31</v>
      </c>
      <c r="AI37" s="19">
        <v>32</v>
      </c>
      <c r="AJ37" s="19">
        <v>33</v>
      </c>
      <c r="AK37" s="19">
        <v>34</v>
      </c>
      <c r="AL37" s="19">
        <v>35</v>
      </c>
      <c r="AM37" s="19">
        <v>36</v>
      </c>
      <c r="AN37" s="19">
        <v>37</v>
      </c>
      <c r="AO37" s="19">
        <v>38</v>
      </c>
      <c r="AP37" s="19">
        <v>39</v>
      </c>
      <c r="AQ37" s="19">
        <v>40</v>
      </c>
      <c r="AR37" s="19">
        <v>41</v>
      </c>
      <c r="AS37" s="19">
        <v>42</v>
      </c>
      <c r="AT37" s="19">
        <v>43</v>
      </c>
      <c r="AU37" s="19">
        <v>44</v>
      </c>
      <c r="AV37" s="19">
        <v>45</v>
      </c>
      <c r="AW37" s="19">
        <v>46</v>
      </c>
      <c r="AX37" s="19">
        <v>47</v>
      </c>
      <c r="AY37" s="19">
        <v>48</v>
      </c>
      <c r="AZ37" s="19">
        <v>49</v>
      </c>
      <c r="BA37" s="19">
        <v>50</v>
      </c>
      <c r="BB37" s="19">
        <v>51</v>
      </c>
      <c r="BC37" s="19">
        <v>52</v>
      </c>
      <c r="BD37" s="19">
        <v>53</v>
      </c>
      <c r="BE37" s="19">
        <v>54</v>
      </c>
      <c r="BF37" s="19">
        <v>55</v>
      </c>
      <c r="BG37" s="19">
        <v>56</v>
      </c>
      <c r="BH37" s="19">
        <v>57</v>
      </c>
      <c r="BI37" s="19">
        <v>58</v>
      </c>
      <c r="BJ37" s="19">
        <v>59</v>
      </c>
      <c r="BK37" s="19">
        <v>60</v>
      </c>
      <c r="BL37" s="19">
        <v>61</v>
      </c>
      <c r="BM37" s="19">
        <v>62</v>
      </c>
      <c r="BN37" s="19">
        <v>63</v>
      </c>
      <c r="BO37" s="19">
        <v>64</v>
      </c>
      <c r="BP37" s="19">
        <v>65</v>
      </c>
      <c r="BQ37" s="19">
        <v>66</v>
      </c>
      <c r="BR37" s="19">
        <v>67</v>
      </c>
      <c r="BS37" s="19">
        <v>68</v>
      </c>
      <c r="BT37" s="19">
        <v>69</v>
      </c>
      <c r="BU37" s="19">
        <v>70</v>
      </c>
      <c r="BV37" s="19">
        <v>71</v>
      </c>
      <c r="BW37" s="19">
        <v>72</v>
      </c>
      <c r="BX37" s="19">
        <v>73</v>
      </c>
      <c r="BY37" s="19">
        <v>74</v>
      </c>
      <c r="BZ37" s="19">
        <v>75</v>
      </c>
      <c r="CA37" s="19">
        <v>76</v>
      </c>
      <c r="CB37" s="19">
        <v>77</v>
      </c>
      <c r="CC37" s="19">
        <v>78</v>
      </c>
      <c r="CD37" s="19">
        <v>79</v>
      </c>
      <c r="CE37" s="19">
        <v>80</v>
      </c>
      <c r="CF37" s="19">
        <v>81</v>
      </c>
      <c r="CG37" s="19">
        <v>82</v>
      </c>
      <c r="CH37" s="19">
        <v>83</v>
      </c>
      <c r="CI37" s="19">
        <v>84</v>
      </c>
      <c r="CJ37" s="19">
        <v>85</v>
      </c>
      <c r="CK37" s="19">
        <v>86</v>
      </c>
      <c r="CL37" s="19">
        <v>87</v>
      </c>
      <c r="CM37" s="19">
        <v>88</v>
      </c>
      <c r="CN37" s="19">
        <v>89</v>
      </c>
      <c r="CO37" s="19">
        <v>90</v>
      </c>
      <c r="CP37" s="19">
        <v>91</v>
      </c>
      <c r="CQ37" s="19">
        <v>92</v>
      </c>
      <c r="CR37" s="19">
        <v>93</v>
      </c>
      <c r="CS37" s="19">
        <v>94</v>
      </c>
      <c r="CT37" s="19">
        <v>95</v>
      </c>
      <c r="CU37" s="19">
        <v>96</v>
      </c>
      <c r="CV37" s="19">
        <v>97</v>
      </c>
      <c r="CW37" s="19">
        <v>98</v>
      </c>
      <c r="CX37" s="19">
        <v>99</v>
      </c>
      <c r="CY37" s="19">
        <v>100</v>
      </c>
      <c r="DA37" t="s">
        <v>111</v>
      </c>
      <c r="DB37">
        <v>1</v>
      </c>
      <c r="DC37">
        <v>2</v>
      </c>
      <c r="DD37">
        <v>3</v>
      </c>
      <c r="DE37">
        <v>4</v>
      </c>
      <c r="DF37">
        <v>5</v>
      </c>
      <c r="DG37">
        <v>6</v>
      </c>
      <c r="DH37">
        <v>7</v>
      </c>
      <c r="DI37">
        <v>8</v>
      </c>
      <c r="DJ37">
        <v>9</v>
      </c>
      <c r="DK37">
        <v>10</v>
      </c>
      <c r="DL37">
        <v>11</v>
      </c>
      <c r="DM37">
        <v>12</v>
      </c>
      <c r="DN37">
        <v>13</v>
      </c>
      <c r="DO37">
        <v>14</v>
      </c>
      <c r="DP37">
        <v>15</v>
      </c>
      <c r="DQ37">
        <v>16</v>
      </c>
      <c r="DR37">
        <v>17</v>
      </c>
      <c r="DS37">
        <v>18</v>
      </c>
      <c r="DT37">
        <v>19</v>
      </c>
      <c r="DU37">
        <v>20</v>
      </c>
      <c r="DV37">
        <v>21</v>
      </c>
      <c r="DW37">
        <v>22</v>
      </c>
      <c r="DX37">
        <v>23</v>
      </c>
      <c r="DY37">
        <v>24</v>
      </c>
      <c r="DZ37">
        <v>25</v>
      </c>
      <c r="EA37">
        <v>26</v>
      </c>
      <c r="EB37">
        <v>27</v>
      </c>
      <c r="EC37">
        <v>28</v>
      </c>
      <c r="ED37">
        <v>29</v>
      </c>
      <c r="EE37">
        <v>30</v>
      </c>
      <c r="EF37">
        <v>31</v>
      </c>
      <c r="EG37">
        <v>32</v>
      </c>
      <c r="EH37">
        <v>33</v>
      </c>
      <c r="EI37">
        <v>34</v>
      </c>
      <c r="EJ37">
        <v>35</v>
      </c>
      <c r="EK37">
        <v>36</v>
      </c>
      <c r="EL37">
        <v>37</v>
      </c>
      <c r="EM37">
        <v>38</v>
      </c>
      <c r="EN37">
        <v>39</v>
      </c>
      <c r="EO37">
        <v>40</v>
      </c>
      <c r="EP37">
        <v>41</v>
      </c>
      <c r="EQ37">
        <v>42</v>
      </c>
      <c r="ER37">
        <v>43</v>
      </c>
      <c r="ES37">
        <v>44</v>
      </c>
      <c r="ET37">
        <v>45</v>
      </c>
      <c r="EU37">
        <v>46</v>
      </c>
      <c r="EV37">
        <v>47</v>
      </c>
      <c r="EW37">
        <v>48</v>
      </c>
      <c r="EX37">
        <v>49</v>
      </c>
      <c r="EY37">
        <v>50</v>
      </c>
      <c r="EZ37">
        <v>51</v>
      </c>
      <c r="FA37">
        <v>52</v>
      </c>
      <c r="FB37">
        <v>53</v>
      </c>
      <c r="FC37">
        <v>54</v>
      </c>
      <c r="FD37">
        <v>55</v>
      </c>
      <c r="FE37">
        <v>56</v>
      </c>
      <c r="FF37">
        <v>57</v>
      </c>
      <c r="FG37">
        <v>58</v>
      </c>
      <c r="FH37">
        <v>59</v>
      </c>
      <c r="FI37">
        <v>60</v>
      </c>
      <c r="FJ37">
        <v>61</v>
      </c>
      <c r="FK37">
        <v>62</v>
      </c>
      <c r="FL37">
        <v>63</v>
      </c>
      <c r="FM37">
        <v>64</v>
      </c>
      <c r="FN37">
        <v>65</v>
      </c>
      <c r="FO37">
        <v>66</v>
      </c>
      <c r="FP37">
        <v>67</v>
      </c>
      <c r="FQ37">
        <v>68</v>
      </c>
      <c r="FR37">
        <v>69</v>
      </c>
      <c r="FS37">
        <v>70</v>
      </c>
      <c r="FT37">
        <v>71</v>
      </c>
      <c r="FU37">
        <v>72</v>
      </c>
      <c r="FV37">
        <v>73</v>
      </c>
      <c r="FW37">
        <v>74</v>
      </c>
      <c r="FX37">
        <v>75</v>
      </c>
      <c r="FY37">
        <v>76</v>
      </c>
      <c r="FZ37">
        <v>77</v>
      </c>
      <c r="GA37">
        <v>78</v>
      </c>
      <c r="GB37">
        <v>79</v>
      </c>
      <c r="GC37">
        <v>80</v>
      </c>
      <c r="GD37">
        <v>81</v>
      </c>
      <c r="GE37">
        <v>82</v>
      </c>
      <c r="GF37">
        <v>83</v>
      </c>
      <c r="GG37">
        <v>84</v>
      </c>
      <c r="GH37">
        <v>85</v>
      </c>
      <c r="GI37">
        <v>86</v>
      </c>
      <c r="GJ37">
        <v>87</v>
      </c>
      <c r="GK37">
        <v>88</v>
      </c>
      <c r="GL37">
        <v>89</v>
      </c>
      <c r="GM37">
        <v>90</v>
      </c>
      <c r="GN37">
        <v>91</v>
      </c>
      <c r="GO37">
        <v>92</v>
      </c>
      <c r="GP37">
        <v>93</v>
      </c>
      <c r="GQ37">
        <v>94</v>
      </c>
      <c r="GR37">
        <v>95</v>
      </c>
      <c r="GS37">
        <v>96</v>
      </c>
      <c r="GT37">
        <v>97</v>
      </c>
      <c r="GU37">
        <v>98</v>
      </c>
      <c r="GV37">
        <v>99</v>
      </c>
      <c r="GW37">
        <v>100</v>
      </c>
    </row>
    <row r="38" spans="1:206" x14ac:dyDescent="0.25">
      <c r="B38" t="s">
        <v>120</v>
      </c>
      <c r="C38">
        <v>1.49</v>
      </c>
      <c r="D38" s="18">
        <f t="shared" ref="D38:S50" si="103">((($B$9*$C38)*D$17)*$B$5)*$B$3+((($B$9*$C38)*D$17)*(1-$B$5))</f>
        <v>82.748078366849995</v>
      </c>
      <c r="E38" s="18">
        <f t="shared" si="103"/>
        <v>82.748078366849995</v>
      </c>
      <c r="F38" s="18">
        <f t="shared" si="103"/>
        <v>82.748078366849995</v>
      </c>
      <c r="G38" s="18">
        <f t="shared" si="103"/>
        <v>82.748078366849995</v>
      </c>
      <c r="H38" s="18">
        <f t="shared" si="103"/>
        <v>82.748078366849995</v>
      </c>
      <c r="I38" s="18">
        <f t="shared" si="103"/>
        <v>82.748078366849995</v>
      </c>
      <c r="J38" s="18">
        <f t="shared" si="103"/>
        <v>82.748078366849995</v>
      </c>
      <c r="K38" s="18">
        <f t="shared" si="103"/>
        <v>82.748078366849995</v>
      </c>
      <c r="L38" s="18">
        <f t="shared" si="103"/>
        <v>82.748078366849995</v>
      </c>
      <c r="M38" s="18">
        <f t="shared" si="103"/>
        <v>82.748078366849995</v>
      </c>
      <c r="N38" s="18">
        <f t="shared" si="103"/>
        <v>82.748078366849995</v>
      </c>
      <c r="O38" s="18">
        <f t="shared" si="103"/>
        <v>82.748078366849995</v>
      </c>
      <c r="P38" s="18">
        <f t="shared" si="103"/>
        <v>82.748078366849995</v>
      </c>
      <c r="Q38" s="18">
        <f t="shared" si="103"/>
        <v>82.748078366849995</v>
      </c>
      <c r="R38" s="18">
        <f t="shared" si="103"/>
        <v>82.748078366849995</v>
      </c>
      <c r="S38" s="18">
        <f t="shared" si="103"/>
        <v>82.748078366849995</v>
      </c>
      <c r="T38" s="18">
        <f t="shared" ref="T38:CE41" si="104">((($B$9*$C38)*T$17)*$B$5)*$B$3+((($B$9*$C38)*T$17)*(1-$B$5))</f>
        <v>82.748078366849995</v>
      </c>
      <c r="U38" s="18">
        <f t="shared" si="104"/>
        <v>82.748078366849995</v>
      </c>
      <c r="V38" s="18">
        <f t="shared" si="104"/>
        <v>82.748078366849995</v>
      </c>
      <c r="W38" s="18">
        <f t="shared" si="104"/>
        <v>82.748078366849995</v>
      </c>
      <c r="X38" s="18">
        <f t="shared" si="104"/>
        <v>81.093116799512984</v>
      </c>
      <c r="Y38" s="18">
        <f t="shared" si="104"/>
        <v>81.093116799512984</v>
      </c>
      <c r="Z38" s="18">
        <f t="shared" si="104"/>
        <v>81.093116799512984</v>
      </c>
      <c r="AA38" s="18">
        <f t="shared" si="104"/>
        <v>81.093116799512984</v>
      </c>
      <c r="AB38" s="18">
        <f t="shared" si="104"/>
        <v>81.093116799512984</v>
      </c>
      <c r="AC38" s="18">
        <f t="shared" si="104"/>
        <v>81.093116799512984</v>
      </c>
      <c r="AD38" s="18">
        <f t="shared" si="104"/>
        <v>81.093116799512984</v>
      </c>
      <c r="AE38" s="18">
        <f t="shared" si="104"/>
        <v>79.438155232176001</v>
      </c>
      <c r="AF38" s="18">
        <f t="shared" si="104"/>
        <v>79.438155232176001</v>
      </c>
      <c r="AG38" s="18">
        <f t="shared" si="104"/>
        <v>79.438155232176001</v>
      </c>
      <c r="AH38" s="18">
        <f t="shared" si="104"/>
        <v>79.438155232176001</v>
      </c>
      <c r="AI38" s="18">
        <f t="shared" si="104"/>
        <v>79.438155232176001</v>
      </c>
      <c r="AJ38" s="18">
        <f t="shared" si="104"/>
        <v>79.438155232176001</v>
      </c>
      <c r="AK38" s="18">
        <f t="shared" si="104"/>
        <v>79.438155232176001</v>
      </c>
      <c r="AL38" s="18">
        <f t="shared" si="104"/>
        <v>77.78319366483899</v>
      </c>
      <c r="AM38" s="18">
        <f t="shared" si="104"/>
        <v>77.78319366483899</v>
      </c>
      <c r="AN38" s="18">
        <f t="shared" si="104"/>
        <v>77.78319366483899</v>
      </c>
      <c r="AO38" s="18">
        <f t="shared" si="104"/>
        <v>77.78319366483899</v>
      </c>
      <c r="AP38" s="18">
        <f t="shared" si="104"/>
        <v>77.78319366483899</v>
      </c>
      <c r="AQ38" s="18">
        <f t="shared" si="104"/>
        <v>77.78319366483899</v>
      </c>
      <c r="AR38" s="18">
        <f t="shared" si="104"/>
        <v>77.78319366483899</v>
      </c>
      <c r="AS38" s="18">
        <f t="shared" si="104"/>
        <v>76.128232097501993</v>
      </c>
      <c r="AT38" s="18">
        <f t="shared" si="104"/>
        <v>76.128232097501993</v>
      </c>
      <c r="AU38" s="18">
        <f t="shared" si="104"/>
        <v>76.128232097501993</v>
      </c>
      <c r="AV38" s="18">
        <f t="shared" si="104"/>
        <v>76.128232097501993</v>
      </c>
      <c r="AW38" s="18">
        <f t="shared" si="104"/>
        <v>76.128232097501993</v>
      </c>
      <c r="AX38" s="18">
        <f t="shared" si="104"/>
        <v>76.128232097501993</v>
      </c>
      <c r="AY38" s="18">
        <f t="shared" si="104"/>
        <v>76.128232097501993</v>
      </c>
      <c r="AZ38" s="18">
        <f t="shared" si="104"/>
        <v>74.473270530164996</v>
      </c>
      <c r="BA38" s="18">
        <f t="shared" si="104"/>
        <v>74.473270530164996</v>
      </c>
      <c r="BB38" s="18">
        <f t="shared" si="104"/>
        <v>74.473270530164996</v>
      </c>
      <c r="BC38" s="18">
        <f t="shared" si="104"/>
        <v>74.473270530164996</v>
      </c>
      <c r="BD38" s="18">
        <f t="shared" si="104"/>
        <v>74.473270530164996</v>
      </c>
      <c r="BE38" s="18">
        <f t="shared" si="104"/>
        <v>74.473270530164996</v>
      </c>
      <c r="BF38" s="18">
        <f t="shared" si="104"/>
        <v>74.473270530164996</v>
      </c>
      <c r="BG38" s="18">
        <f t="shared" si="104"/>
        <v>72.818308962827999</v>
      </c>
      <c r="BH38" s="18">
        <f t="shared" si="104"/>
        <v>72.818308962827999</v>
      </c>
      <c r="BI38" s="18">
        <f t="shared" si="104"/>
        <v>72.818308962827999</v>
      </c>
      <c r="BJ38" s="18">
        <f t="shared" si="104"/>
        <v>72.818308962827999</v>
      </c>
      <c r="BK38" s="18">
        <f t="shared" si="104"/>
        <v>72.818308962827999</v>
      </c>
      <c r="BL38" s="18">
        <f t="shared" si="104"/>
        <v>72.818308962827999</v>
      </c>
      <c r="BM38" s="18">
        <f t="shared" si="104"/>
        <v>72.818308962827999</v>
      </c>
      <c r="BN38" s="18">
        <f t="shared" si="104"/>
        <v>71.163347395490987</v>
      </c>
      <c r="BO38" s="18">
        <f t="shared" si="104"/>
        <v>71.163347395490987</v>
      </c>
      <c r="BP38" s="18">
        <f t="shared" si="104"/>
        <v>71.163347395490987</v>
      </c>
      <c r="BQ38" s="18">
        <f t="shared" si="104"/>
        <v>71.163347395490987</v>
      </c>
      <c r="BR38" s="18">
        <f t="shared" si="104"/>
        <v>71.163347395490987</v>
      </c>
      <c r="BS38" s="18">
        <f t="shared" si="104"/>
        <v>71.163347395490987</v>
      </c>
      <c r="BT38" s="18">
        <f t="shared" si="104"/>
        <v>71.163347395490987</v>
      </c>
      <c r="BU38" s="18">
        <f t="shared" si="104"/>
        <v>69.50838582815399</v>
      </c>
      <c r="BV38" s="18">
        <f t="shared" si="104"/>
        <v>69.50838582815399</v>
      </c>
      <c r="BW38" s="18">
        <f t="shared" si="104"/>
        <v>69.50838582815399</v>
      </c>
      <c r="BX38" s="18">
        <f t="shared" si="104"/>
        <v>69.50838582815399</v>
      </c>
      <c r="BY38" s="18">
        <f t="shared" si="104"/>
        <v>69.50838582815399</v>
      </c>
      <c r="BZ38" s="18">
        <f t="shared" si="104"/>
        <v>69.50838582815399</v>
      </c>
      <c r="CA38" s="18">
        <f t="shared" si="104"/>
        <v>69.50838582815399</v>
      </c>
      <c r="CB38" s="18">
        <f t="shared" si="104"/>
        <v>67.853424260816979</v>
      </c>
      <c r="CC38" s="18">
        <f t="shared" si="104"/>
        <v>67.853424260816979</v>
      </c>
      <c r="CD38" s="18">
        <f t="shared" si="104"/>
        <v>67.853424260816979</v>
      </c>
      <c r="CE38" s="18">
        <f t="shared" si="104"/>
        <v>67.853424260816979</v>
      </c>
      <c r="CF38" s="18">
        <f t="shared" ref="CF38:CY41" si="105">((($B$9*$C38)*CF$17)*$B$5)*$B$3+((($B$9*$C38)*CF$17)*(1-$B$5))</f>
        <v>67.853424260816979</v>
      </c>
      <c r="CG38" s="18">
        <f t="shared" si="105"/>
        <v>67.853424260816979</v>
      </c>
      <c r="CH38" s="18">
        <f t="shared" si="105"/>
        <v>67.853424260816979</v>
      </c>
      <c r="CI38" s="18">
        <f t="shared" si="105"/>
        <v>66.198462693479982</v>
      </c>
      <c r="CJ38" s="18">
        <f t="shared" si="105"/>
        <v>66.198462693479982</v>
      </c>
      <c r="CK38" s="18">
        <f t="shared" si="105"/>
        <v>66.198462693479982</v>
      </c>
      <c r="CL38" s="18">
        <f t="shared" si="105"/>
        <v>66.198462693479982</v>
      </c>
      <c r="CM38" s="18">
        <f t="shared" si="105"/>
        <v>66.198462693479982</v>
      </c>
      <c r="CN38" s="18">
        <f t="shared" si="105"/>
        <v>66.198462693479982</v>
      </c>
      <c r="CO38" s="18">
        <f t="shared" si="105"/>
        <v>66.198462693479982</v>
      </c>
      <c r="CP38" s="18">
        <f t="shared" si="105"/>
        <v>64.543501126142999</v>
      </c>
      <c r="CQ38" s="18">
        <f t="shared" si="105"/>
        <v>64.543501126142999</v>
      </c>
      <c r="CR38" s="18">
        <f t="shared" si="105"/>
        <v>64.543501126142999</v>
      </c>
      <c r="CS38" s="18">
        <f t="shared" si="105"/>
        <v>64.543501126142999</v>
      </c>
      <c r="CT38" s="18">
        <f t="shared" si="105"/>
        <v>64.543501126142999</v>
      </c>
      <c r="CU38" s="18">
        <f t="shared" si="105"/>
        <v>64.543501126142999</v>
      </c>
      <c r="CV38" s="18">
        <f t="shared" si="105"/>
        <v>64.543501126142999</v>
      </c>
      <c r="CW38" s="18">
        <f t="shared" si="105"/>
        <v>62.888539558805988</v>
      </c>
      <c r="CX38" s="18">
        <f t="shared" si="105"/>
        <v>62.888539558805988</v>
      </c>
      <c r="CY38" s="18">
        <f t="shared" si="105"/>
        <v>62.888539558805988</v>
      </c>
      <c r="DA38" s="18" t="str">
        <f>+B38</f>
        <v>TA</v>
      </c>
      <c r="DB38" s="18">
        <f t="shared" ref="DB38:DB53" si="106">D38</f>
        <v>82.748078366849995</v>
      </c>
      <c r="DC38" s="18">
        <f t="shared" ref="DC38:DC53" si="107">SUM(D38:E38)</f>
        <v>165.49615673369999</v>
      </c>
      <c r="DD38" s="18">
        <f t="shared" ref="DD38:DE38" si="108">+DC38+F38</f>
        <v>248.24423510054999</v>
      </c>
      <c r="DE38" s="18">
        <f t="shared" si="108"/>
        <v>330.99231346739998</v>
      </c>
      <c r="DF38" s="18">
        <f t="shared" ref="DF38:DF53" si="109">+DE38+H38</f>
        <v>413.74039183424998</v>
      </c>
      <c r="DG38" s="18">
        <f t="shared" ref="DG38:DG53" si="110">+DF38+I38</f>
        <v>496.48847020109997</v>
      </c>
      <c r="DH38" s="18">
        <f t="shared" ref="DH38:DH53" si="111">+DG38+J38</f>
        <v>579.23654856794997</v>
      </c>
      <c r="DI38" s="18">
        <f t="shared" ref="DI38:DI53" si="112">+DH38+K38</f>
        <v>661.98462693479996</v>
      </c>
      <c r="DJ38" s="18">
        <f t="shared" ref="DJ38:DJ53" si="113">+DI38+L38</f>
        <v>744.73270530164996</v>
      </c>
      <c r="DK38" s="18">
        <f t="shared" ref="DK38:DK53" si="114">+DJ38+M38</f>
        <v>827.48078366849995</v>
      </c>
      <c r="DL38" s="18">
        <f t="shared" ref="DL38:DL53" si="115">+DK38+N38</f>
        <v>910.22886203534995</v>
      </c>
      <c r="DM38" s="18">
        <f t="shared" ref="DM38:DM53" si="116">+DL38+O38</f>
        <v>992.97694040219994</v>
      </c>
      <c r="DN38" s="18">
        <f t="shared" ref="DN38:DN53" si="117">+DM38+P38</f>
        <v>1075.7250187690499</v>
      </c>
      <c r="DO38" s="18">
        <f t="shared" ref="DO38:DO53" si="118">+DN38+Q38</f>
        <v>1158.4730971358999</v>
      </c>
      <c r="DP38" s="18">
        <f t="shared" ref="DP38:DP53" si="119">+DO38+R38</f>
        <v>1241.2211755027499</v>
      </c>
      <c r="DQ38" s="18">
        <f t="shared" ref="DQ38:DQ53" si="120">+DP38+S38</f>
        <v>1323.9692538695999</v>
      </c>
      <c r="DR38" s="18">
        <f t="shared" ref="DR38:DR53" si="121">+DQ38+T38</f>
        <v>1406.7173322364499</v>
      </c>
      <c r="DS38" s="18">
        <f t="shared" ref="DS38:DS53" si="122">+DR38+U38</f>
        <v>1489.4654106032999</v>
      </c>
      <c r="DT38" s="18">
        <f t="shared" ref="DT38:DT53" si="123">+DS38+V38</f>
        <v>1572.2134889701499</v>
      </c>
      <c r="DU38" s="18">
        <f t="shared" ref="DU38:DU53" si="124">+DT38+W38</f>
        <v>1654.9615673369999</v>
      </c>
      <c r="DV38" s="18">
        <f t="shared" ref="DV38:DV53" si="125">+DU38+X38</f>
        <v>1736.0546841365128</v>
      </c>
      <c r="DW38" s="18">
        <f t="shared" ref="DW38:DW53" si="126">+DV38+Y38</f>
        <v>1817.1478009360258</v>
      </c>
      <c r="DX38" s="18">
        <f t="shared" ref="DX38:DX53" si="127">+DW38+Z38</f>
        <v>1898.2409177355387</v>
      </c>
      <c r="DY38" s="18">
        <f t="shared" ref="DY38:DY53" si="128">+DX38+AA38</f>
        <v>1979.3340345350516</v>
      </c>
      <c r="DZ38" s="18">
        <f t="shared" ref="DZ38:DZ53" si="129">+DY38+AB38</f>
        <v>2060.4271513345648</v>
      </c>
      <c r="EA38" s="18">
        <f t="shared" ref="EA38:EA53" si="130">+DZ38+AC38</f>
        <v>2141.5202681340779</v>
      </c>
      <c r="EB38" s="18">
        <f t="shared" ref="EB38:EB53" si="131">+EA38+AD38</f>
        <v>2222.6133849335911</v>
      </c>
      <c r="EC38" s="18">
        <f t="shared" ref="EC38:EC53" si="132">+EB38+AE38</f>
        <v>2302.0515401657672</v>
      </c>
      <c r="ED38" s="18">
        <f t="shared" ref="ED38:ED53" si="133">+EC38+AF38</f>
        <v>2381.4896953979433</v>
      </c>
      <c r="EE38" s="18">
        <f t="shared" ref="EE38:EE53" si="134">+ED38+AG38</f>
        <v>2460.9278506301193</v>
      </c>
      <c r="EF38" s="18">
        <f t="shared" ref="EF38:EF53" si="135">+EE38+AH38</f>
        <v>2540.3660058622954</v>
      </c>
      <c r="EG38" s="18">
        <f t="shared" ref="EG38:EG53" si="136">+EF38+AI38</f>
        <v>2619.8041610944715</v>
      </c>
      <c r="EH38" s="18">
        <f t="shared" ref="EH38:EH53" si="137">+EG38+AJ38</f>
        <v>2699.2423163266476</v>
      </c>
      <c r="EI38" s="18">
        <f t="shared" ref="EI38:EI53" si="138">+EH38+AK38</f>
        <v>2778.6804715588237</v>
      </c>
      <c r="EJ38" s="18">
        <f t="shared" ref="EJ38:EJ53" si="139">+EI38+AL38</f>
        <v>2856.4636652236627</v>
      </c>
      <c r="EK38" s="18">
        <f t="shared" ref="EK38:EK53" si="140">+EJ38+AM38</f>
        <v>2934.2468588885017</v>
      </c>
      <c r="EL38" s="18">
        <f t="shared" ref="EL38:EL53" si="141">+EK38+AN38</f>
        <v>3012.0300525533407</v>
      </c>
      <c r="EM38" s="18">
        <f t="shared" ref="EM38:EM53" si="142">+EL38+AO38</f>
        <v>3089.8132462181798</v>
      </c>
      <c r="EN38" s="18">
        <f t="shared" ref="EN38:EN53" si="143">+EM38+AP38</f>
        <v>3167.5964398830188</v>
      </c>
      <c r="EO38" s="18">
        <f t="shared" ref="EO38:EO53" si="144">+EN38+AQ38</f>
        <v>3245.3796335478578</v>
      </c>
      <c r="EP38" s="18">
        <f t="shared" ref="EP38:EP53" si="145">+EO38+AR38</f>
        <v>3323.1628272126968</v>
      </c>
      <c r="EQ38" s="18">
        <f t="shared" ref="EQ38:EQ53" si="146">+EP38+AS38</f>
        <v>3399.2910593101988</v>
      </c>
      <c r="ER38" s="18">
        <f t="shared" ref="ER38:ER53" si="147">+EQ38+AT38</f>
        <v>3475.4192914077007</v>
      </c>
      <c r="ES38" s="18">
        <f t="shared" ref="ES38:ES53" si="148">+ER38+AU38</f>
        <v>3551.5475235052027</v>
      </c>
      <c r="ET38" s="18">
        <f t="shared" ref="ET38:ET53" si="149">+ES38+AV38</f>
        <v>3627.6757556027046</v>
      </c>
      <c r="EU38" s="18">
        <f t="shared" ref="EU38:EU53" si="150">+ET38+AW38</f>
        <v>3703.8039877002066</v>
      </c>
      <c r="EV38" s="18">
        <f t="shared" ref="EV38:EV53" si="151">+EU38+AX38</f>
        <v>3779.9322197977085</v>
      </c>
      <c r="EW38" s="18">
        <f t="shared" ref="EW38:EW53" si="152">+EV38+AY38</f>
        <v>3856.0604518952105</v>
      </c>
      <c r="EX38" s="18">
        <f t="shared" ref="EX38:EX53" si="153">+EW38+AZ38</f>
        <v>3930.5337224253753</v>
      </c>
      <c r="EY38" s="18">
        <f t="shared" ref="EY38:EY53" si="154">+EX38+BA38</f>
        <v>4005.0069929555402</v>
      </c>
      <c r="EZ38" s="18">
        <f t="shared" ref="EZ38:EZ53" si="155">+EY38+BB38</f>
        <v>4079.4802634857051</v>
      </c>
      <c r="FA38" s="18">
        <f t="shared" ref="FA38:FA53" si="156">+EZ38+BC38</f>
        <v>4153.95353401587</v>
      </c>
      <c r="FB38" s="18">
        <f t="shared" ref="FB38:FB53" si="157">+FA38+BD38</f>
        <v>4228.4268045460349</v>
      </c>
      <c r="FC38" s="18">
        <f t="shared" ref="FC38:FC53" si="158">+FB38+BE38</f>
        <v>4302.9000750761998</v>
      </c>
      <c r="FD38" s="18">
        <f t="shared" ref="FD38:FD53" si="159">+FC38+BF38</f>
        <v>4377.3733456063646</v>
      </c>
      <c r="FE38" s="18">
        <f t="shared" ref="FE38:FE53" si="160">+FD38+BG38</f>
        <v>4450.1916545691929</v>
      </c>
      <c r="FF38" s="18">
        <f t="shared" ref="FF38:FF53" si="161">+FE38+BH38</f>
        <v>4523.0099635320212</v>
      </c>
      <c r="FG38" s="18">
        <f t="shared" ref="FG38:FG53" si="162">+FF38+BI38</f>
        <v>4595.8282724948494</v>
      </c>
      <c r="FH38" s="18">
        <f t="shared" ref="FH38:FH53" si="163">+FG38+BJ38</f>
        <v>4668.6465814576777</v>
      </c>
      <c r="FI38" s="18">
        <f t="shared" ref="FI38:FI53" si="164">+FH38+BK38</f>
        <v>4741.464890420506</v>
      </c>
      <c r="FJ38" s="18">
        <f t="shared" ref="FJ38:FJ53" si="165">+FI38+BL38</f>
        <v>4814.2831993833342</v>
      </c>
      <c r="FK38" s="18">
        <f t="shared" ref="FK38:FK53" si="166">+FJ38+BM38</f>
        <v>4887.1015083461625</v>
      </c>
      <c r="FL38" s="18">
        <f t="shared" ref="FL38:FL53" si="167">+FK38+BN38</f>
        <v>4958.2648557416533</v>
      </c>
      <c r="FM38" s="18">
        <f t="shared" ref="FM38:FM53" si="168">+FL38+BO38</f>
        <v>5029.428203137144</v>
      </c>
      <c r="FN38" s="18">
        <f t="shared" ref="FN38:FN53" si="169">+FM38+BP38</f>
        <v>5100.5915505326348</v>
      </c>
      <c r="FO38" s="18">
        <f t="shared" ref="FO38:FO53" si="170">+FN38+BQ38</f>
        <v>5171.7548979281255</v>
      </c>
      <c r="FP38" s="18">
        <f t="shared" ref="FP38:FP53" si="171">+FO38+BR38</f>
        <v>5242.9182453236162</v>
      </c>
      <c r="FQ38" s="18">
        <f t="shared" ref="FQ38:FQ53" si="172">+FP38+BS38</f>
        <v>5314.081592719107</v>
      </c>
      <c r="FR38" s="18">
        <f t="shared" ref="FR38:FR53" si="173">+FQ38+BT38</f>
        <v>5385.2449401145977</v>
      </c>
      <c r="FS38" s="18">
        <f t="shared" ref="FS38:FS53" si="174">+FR38+BU38</f>
        <v>5454.7533259427519</v>
      </c>
      <c r="FT38" s="18">
        <f t="shared" ref="FT38:FT53" si="175">+FS38+BV38</f>
        <v>5524.261711770906</v>
      </c>
      <c r="FU38" s="18">
        <f t="shared" ref="FU38:FU53" si="176">+FT38+BW38</f>
        <v>5593.7700975990601</v>
      </c>
      <c r="FV38" s="18">
        <f t="shared" ref="FV38:FV53" si="177">+FU38+BX38</f>
        <v>5663.2784834272143</v>
      </c>
      <c r="FW38" s="18">
        <f t="shared" ref="FW38:FW53" si="178">+FV38+BY38</f>
        <v>5732.7868692553684</v>
      </c>
      <c r="FX38" s="18">
        <f t="shared" ref="FX38:FX53" si="179">+FW38+BZ38</f>
        <v>5802.2952550835225</v>
      </c>
      <c r="FY38" s="18">
        <f t="shared" ref="FY38:FY53" si="180">+FX38+CA38</f>
        <v>5871.8036409116767</v>
      </c>
      <c r="FZ38" s="18">
        <f t="shared" ref="FZ38:FZ53" si="181">+FY38+CB38</f>
        <v>5939.6570651724933</v>
      </c>
      <c r="GA38" s="18">
        <f t="shared" ref="GA38:GA53" si="182">+FZ38+CC38</f>
        <v>6007.5104894333099</v>
      </c>
      <c r="GB38" s="18">
        <f t="shared" ref="GB38:GB53" si="183">+GA38+CD38</f>
        <v>6075.3639136941265</v>
      </c>
      <c r="GC38" s="18">
        <f t="shared" ref="GC38:GC53" si="184">+GB38+CE38</f>
        <v>6143.2173379549431</v>
      </c>
      <c r="GD38" s="18">
        <f t="shared" ref="GD38:GD53" si="185">+GC38+CF38</f>
        <v>6211.0707622157597</v>
      </c>
      <c r="GE38" s="18">
        <f t="shared" ref="GE38:GE53" si="186">+GD38+CG38</f>
        <v>6278.9241864765763</v>
      </c>
      <c r="GF38" s="18">
        <f t="shared" ref="GF38:GF53" si="187">+GE38+CH38</f>
        <v>6346.7776107373929</v>
      </c>
      <c r="GG38" s="18">
        <f t="shared" ref="GG38:GG53" si="188">+GF38+CI38</f>
        <v>6412.9760734308729</v>
      </c>
      <c r="GH38" s="18">
        <f t="shared" ref="GH38:GH53" si="189">+GG38+CJ38</f>
        <v>6479.1745361243529</v>
      </c>
      <c r="GI38" s="18">
        <f t="shared" ref="GI38:GI53" si="190">+GH38+CK38</f>
        <v>6545.3729988178329</v>
      </c>
      <c r="GJ38" s="18">
        <f t="shared" ref="GJ38:GJ53" si="191">+GI38+CL38</f>
        <v>6611.5714615113129</v>
      </c>
      <c r="GK38" s="18">
        <f t="shared" ref="GK38:GK53" si="192">+GJ38+CM38</f>
        <v>6677.7699242047929</v>
      </c>
      <c r="GL38" s="18">
        <f t="shared" ref="GL38:GL53" si="193">+GK38+CN38</f>
        <v>6743.9683868982729</v>
      </c>
      <c r="GM38" s="18">
        <f t="shared" ref="GM38:GM53" si="194">+GL38+CO38</f>
        <v>6810.1668495917529</v>
      </c>
      <c r="GN38" s="18">
        <f t="shared" ref="GN38:GN53" si="195">+GM38+CP38</f>
        <v>6874.7103507178963</v>
      </c>
      <c r="GO38" s="18">
        <f t="shared" ref="GO38:GO53" si="196">+GN38+CQ38</f>
        <v>6939.2538518440397</v>
      </c>
      <c r="GP38" s="18">
        <f t="shared" ref="GP38:GP53" si="197">+GO38+CR38</f>
        <v>7003.7973529701831</v>
      </c>
      <c r="GQ38" s="18">
        <f t="shared" ref="GQ38:GQ53" si="198">+GP38+CS38</f>
        <v>7068.3408540963264</v>
      </c>
      <c r="GR38" s="18">
        <f t="shared" ref="GR38:GR53" si="199">+GQ38+CT38</f>
        <v>7132.8843552224698</v>
      </c>
      <c r="GS38" s="18">
        <f t="shared" ref="GS38:GS53" si="200">+GR38+CU38</f>
        <v>7197.4278563486132</v>
      </c>
      <c r="GT38" s="18">
        <f t="shared" ref="GT38:GT53" si="201">+GS38+CV38</f>
        <v>7261.9713574747566</v>
      </c>
      <c r="GU38" s="18">
        <f t="shared" ref="GU38:GU53" si="202">+GT38+CW38</f>
        <v>7324.8598970335624</v>
      </c>
      <c r="GV38" s="18">
        <f t="shared" ref="GV38:GV53" si="203">+GU38+CX38</f>
        <v>7387.7484365923683</v>
      </c>
      <c r="GW38" s="18">
        <f t="shared" ref="GW38:GW53" si="204">+GV38+CY38</f>
        <v>7450.6369761511742</v>
      </c>
      <c r="GX38" s="18"/>
    </row>
    <row r="39" spans="1:206" x14ac:dyDescent="0.25">
      <c r="B39" t="s">
        <v>127</v>
      </c>
      <c r="C39">
        <v>1.63</v>
      </c>
      <c r="D39" s="18">
        <f t="shared" si="103"/>
        <v>90.523065595949987</v>
      </c>
      <c r="E39" s="18">
        <f t="shared" ref="E39:BP42" si="205">((($B$9*$C39)*E$17)*$B$5)*$B$3+((($B$9*$C39)*E$17)*(1-$B$5))</f>
        <v>90.523065595949987</v>
      </c>
      <c r="F39" s="18">
        <f t="shared" si="205"/>
        <v>90.523065595949987</v>
      </c>
      <c r="G39" s="18">
        <f t="shared" si="205"/>
        <v>90.523065595949987</v>
      </c>
      <c r="H39" s="18">
        <f t="shared" si="205"/>
        <v>90.523065595949987</v>
      </c>
      <c r="I39" s="18">
        <f t="shared" si="205"/>
        <v>90.523065595949987</v>
      </c>
      <c r="J39" s="18">
        <f t="shared" si="205"/>
        <v>90.523065595949987</v>
      </c>
      <c r="K39" s="18">
        <f t="shared" si="205"/>
        <v>90.523065595949987</v>
      </c>
      <c r="L39" s="18">
        <f t="shared" si="205"/>
        <v>90.523065595949987</v>
      </c>
      <c r="M39" s="18">
        <f t="shared" si="205"/>
        <v>90.523065595949987</v>
      </c>
      <c r="N39" s="18">
        <f t="shared" si="205"/>
        <v>90.523065595949987</v>
      </c>
      <c r="O39" s="18">
        <f t="shared" si="205"/>
        <v>90.523065595949987</v>
      </c>
      <c r="P39" s="18">
        <f t="shared" si="205"/>
        <v>90.523065595949987</v>
      </c>
      <c r="Q39" s="18">
        <f t="shared" si="205"/>
        <v>90.523065595949987</v>
      </c>
      <c r="R39" s="18">
        <f t="shared" si="205"/>
        <v>90.523065595949987</v>
      </c>
      <c r="S39" s="18">
        <f t="shared" si="205"/>
        <v>90.523065595949987</v>
      </c>
      <c r="T39" s="18">
        <f t="shared" si="205"/>
        <v>90.523065595949987</v>
      </c>
      <c r="U39" s="18">
        <f t="shared" si="205"/>
        <v>90.523065595949987</v>
      </c>
      <c r="V39" s="18">
        <f t="shared" si="205"/>
        <v>90.523065595949987</v>
      </c>
      <c r="W39" s="18">
        <f t="shared" si="205"/>
        <v>90.523065595949987</v>
      </c>
      <c r="X39" s="18">
        <f t="shared" si="205"/>
        <v>88.712604284030988</v>
      </c>
      <c r="Y39" s="18">
        <f t="shared" si="205"/>
        <v>88.712604284030988</v>
      </c>
      <c r="Z39" s="18">
        <f t="shared" si="205"/>
        <v>88.712604284030988</v>
      </c>
      <c r="AA39" s="18">
        <f t="shared" si="205"/>
        <v>88.712604284030988</v>
      </c>
      <c r="AB39" s="18">
        <f t="shared" si="205"/>
        <v>88.712604284030988</v>
      </c>
      <c r="AC39" s="18">
        <f t="shared" si="205"/>
        <v>88.712604284030988</v>
      </c>
      <c r="AD39" s="18">
        <f t="shared" si="205"/>
        <v>88.712604284030988</v>
      </c>
      <c r="AE39" s="18">
        <f t="shared" si="205"/>
        <v>86.902142972111989</v>
      </c>
      <c r="AF39" s="18">
        <f t="shared" si="205"/>
        <v>86.902142972111989</v>
      </c>
      <c r="AG39" s="18">
        <f t="shared" si="205"/>
        <v>86.902142972111989</v>
      </c>
      <c r="AH39" s="18">
        <f t="shared" si="205"/>
        <v>86.902142972111989</v>
      </c>
      <c r="AI39" s="18">
        <f t="shared" si="205"/>
        <v>86.902142972111989</v>
      </c>
      <c r="AJ39" s="18">
        <f t="shared" si="205"/>
        <v>86.902142972111989</v>
      </c>
      <c r="AK39" s="18">
        <f t="shared" si="205"/>
        <v>86.902142972111989</v>
      </c>
      <c r="AL39" s="18">
        <f t="shared" si="205"/>
        <v>85.09168166019299</v>
      </c>
      <c r="AM39" s="18">
        <f t="shared" si="205"/>
        <v>85.09168166019299</v>
      </c>
      <c r="AN39" s="18">
        <f t="shared" si="205"/>
        <v>85.09168166019299</v>
      </c>
      <c r="AO39" s="18">
        <f t="shared" si="205"/>
        <v>85.09168166019299</v>
      </c>
      <c r="AP39" s="18">
        <f t="shared" si="205"/>
        <v>85.09168166019299</v>
      </c>
      <c r="AQ39" s="18">
        <f t="shared" si="205"/>
        <v>85.09168166019299</v>
      </c>
      <c r="AR39" s="18">
        <f t="shared" si="205"/>
        <v>85.09168166019299</v>
      </c>
      <c r="AS39" s="18">
        <f t="shared" si="205"/>
        <v>83.28122034827399</v>
      </c>
      <c r="AT39" s="18">
        <f t="shared" si="205"/>
        <v>83.28122034827399</v>
      </c>
      <c r="AU39" s="18">
        <f t="shared" si="205"/>
        <v>83.28122034827399</v>
      </c>
      <c r="AV39" s="18">
        <f t="shared" si="205"/>
        <v>83.28122034827399</v>
      </c>
      <c r="AW39" s="18">
        <f t="shared" si="205"/>
        <v>83.28122034827399</v>
      </c>
      <c r="AX39" s="18">
        <f t="shared" si="205"/>
        <v>83.28122034827399</v>
      </c>
      <c r="AY39" s="18">
        <f t="shared" si="205"/>
        <v>83.28122034827399</v>
      </c>
      <c r="AZ39" s="18">
        <f t="shared" si="205"/>
        <v>81.470759036355005</v>
      </c>
      <c r="BA39" s="18">
        <f t="shared" si="205"/>
        <v>81.470759036355005</v>
      </c>
      <c r="BB39" s="18">
        <f t="shared" si="205"/>
        <v>81.470759036355005</v>
      </c>
      <c r="BC39" s="18">
        <f t="shared" si="205"/>
        <v>81.470759036355005</v>
      </c>
      <c r="BD39" s="18">
        <f t="shared" si="205"/>
        <v>81.470759036355005</v>
      </c>
      <c r="BE39" s="18">
        <f t="shared" si="205"/>
        <v>81.470759036355005</v>
      </c>
      <c r="BF39" s="18">
        <f t="shared" si="205"/>
        <v>81.470759036355005</v>
      </c>
      <c r="BG39" s="18">
        <f t="shared" si="205"/>
        <v>79.660297724436006</v>
      </c>
      <c r="BH39" s="18">
        <f t="shared" si="205"/>
        <v>79.660297724436006</v>
      </c>
      <c r="BI39" s="18">
        <f t="shared" si="205"/>
        <v>79.660297724436006</v>
      </c>
      <c r="BJ39" s="18">
        <f t="shared" si="205"/>
        <v>79.660297724436006</v>
      </c>
      <c r="BK39" s="18">
        <f t="shared" si="205"/>
        <v>79.660297724436006</v>
      </c>
      <c r="BL39" s="18">
        <f t="shared" si="205"/>
        <v>79.660297724436006</v>
      </c>
      <c r="BM39" s="18">
        <f t="shared" si="205"/>
        <v>79.660297724436006</v>
      </c>
      <c r="BN39" s="18">
        <f t="shared" si="205"/>
        <v>77.849836412516993</v>
      </c>
      <c r="BO39" s="18">
        <f t="shared" si="205"/>
        <v>77.849836412516993</v>
      </c>
      <c r="BP39" s="18">
        <f t="shared" si="205"/>
        <v>77.849836412516993</v>
      </c>
      <c r="BQ39" s="18">
        <f t="shared" si="104"/>
        <v>77.849836412516993</v>
      </c>
      <c r="BR39" s="18">
        <f t="shared" si="104"/>
        <v>77.849836412516993</v>
      </c>
      <c r="BS39" s="18">
        <f t="shared" si="104"/>
        <v>77.849836412516993</v>
      </c>
      <c r="BT39" s="18">
        <f t="shared" si="104"/>
        <v>77.849836412516993</v>
      </c>
      <c r="BU39" s="18">
        <f t="shared" si="104"/>
        <v>76.039375100597994</v>
      </c>
      <c r="BV39" s="18">
        <f t="shared" si="104"/>
        <v>76.039375100597994</v>
      </c>
      <c r="BW39" s="18">
        <f t="shared" si="104"/>
        <v>76.039375100597994</v>
      </c>
      <c r="BX39" s="18">
        <f t="shared" si="104"/>
        <v>76.039375100597994</v>
      </c>
      <c r="BY39" s="18">
        <f t="shared" si="104"/>
        <v>76.039375100597994</v>
      </c>
      <c r="BZ39" s="18">
        <f t="shared" si="104"/>
        <v>76.039375100597994</v>
      </c>
      <c r="CA39" s="18">
        <f t="shared" si="104"/>
        <v>76.039375100597994</v>
      </c>
      <c r="CB39" s="18">
        <f t="shared" si="104"/>
        <v>74.228913788678994</v>
      </c>
      <c r="CC39" s="18">
        <f t="shared" si="104"/>
        <v>74.228913788678994</v>
      </c>
      <c r="CD39" s="18">
        <f t="shared" si="104"/>
        <v>74.228913788678994</v>
      </c>
      <c r="CE39" s="18">
        <f t="shared" si="104"/>
        <v>74.228913788678994</v>
      </c>
      <c r="CF39" s="18">
        <f t="shared" si="105"/>
        <v>74.228913788678994</v>
      </c>
      <c r="CG39" s="18">
        <f t="shared" si="105"/>
        <v>74.228913788678994</v>
      </c>
      <c r="CH39" s="18">
        <f t="shared" si="105"/>
        <v>74.228913788678994</v>
      </c>
      <c r="CI39" s="18">
        <f t="shared" si="105"/>
        <v>72.418452476759995</v>
      </c>
      <c r="CJ39" s="18">
        <f t="shared" si="105"/>
        <v>72.418452476759995</v>
      </c>
      <c r="CK39" s="18">
        <f t="shared" si="105"/>
        <v>72.418452476759995</v>
      </c>
      <c r="CL39" s="18">
        <f t="shared" si="105"/>
        <v>72.418452476759995</v>
      </c>
      <c r="CM39" s="18">
        <f t="shared" si="105"/>
        <v>72.418452476759995</v>
      </c>
      <c r="CN39" s="18">
        <f t="shared" si="105"/>
        <v>72.418452476759995</v>
      </c>
      <c r="CO39" s="18">
        <f t="shared" si="105"/>
        <v>72.418452476759995</v>
      </c>
      <c r="CP39" s="18">
        <f t="shared" si="105"/>
        <v>70.607991164840982</v>
      </c>
      <c r="CQ39" s="18">
        <f t="shared" si="105"/>
        <v>70.607991164840982</v>
      </c>
      <c r="CR39" s="18">
        <f t="shared" si="105"/>
        <v>70.607991164840982</v>
      </c>
      <c r="CS39" s="18">
        <f t="shared" si="105"/>
        <v>70.607991164840982</v>
      </c>
      <c r="CT39" s="18">
        <f t="shared" si="105"/>
        <v>70.607991164840982</v>
      </c>
      <c r="CU39" s="18">
        <f t="shared" si="105"/>
        <v>70.607991164840982</v>
      </c>
      <c r="CV39" s="18">
        <f t="shared" si="105"/>
        <v>70.607991164840982</v>
      </c>
      <c r="CW39" s="18">
        <f t="shared" si="105"/>
        <v>68.797529852921983</v>
      </c>
      <c r="CX39" s="18">
        <f t="shared" si="105"/>
        <v>68.797529852921983</v>
      </c>
      <c r="CY39" s="18">
        <f t="shared" si="105"/>
        <v>68.797529852921983</v>
      </c>
      <c r="DA39" s="18" t="str">
        <f t="shared" ref="DA39:DA53" si="206">+B39</f>
        <v>TB</v>
      </c>
      <c r="DB39" s="18">
        <f t="shared" si="106"/>
        <v>90.523065595949987</v>
      </c>
      <c r="DC39" s="18">
        <f t="shared" si="107"/>
        <v>181.04613119189997</v>
      </c>
      <c r="DD39" s="18">
        <f t="shared" ref="DD39:DE39" si="207">+DC39+F39</f>
        <v>271.56919678784993</v>
      </c>
      <c r="DE39" s="18">
        <f t="shared" si="207"/>
        <v>362.09226238379995</v>
      </c>
      <c r="DF39" s="18">
        <f t="shared" si="109"/>
        <v>452.61532797974996</v>
      </c>
      <c r="DG39" s="18">
        <f t="shared" si="110"/>
        <v>543.13839357569998</v>
      </c>
      <c r="DH39" s="18">
        <f t="shared" si="111"/>
        <v>633.66145917164999</v>
      </c>
      <c r="DI39" s="18">
        <f t="shared" si="112"/>
        <v>724.18452476760001</v>
      </c>
      <c r="DJ39" s="18">
        <f t="shared" si="113"/>
        <v>814.70759036355003</v>
      </c>
      <c r="DK39" s="18">
        <f t="shared" si="114"/>
        <v>905.23065595950004</v>
      </c>
      <c r="DL39" s="18">
        <f t="shared" si="115"/>
        <v>995.75372155545006</v>
      </c>
      <c r="DM39" s="18">
        <f t="shared" si="116"/>
        <v>1086.2767871514</v>
      </c>
      <c r="DN39" s="18">
        <f t="shared" si="117"/>
        <v>1176.7998527473499</v>
      </c>
      <c r="DO39" s="18">
        <f t="shared" si="118"/>
        <v>1267.3229183432998</v>
      </c>
      <c r="DP39" s="18">
        <f t="shared" si="119"/>
        <v>1357.8459839392497</v>
      </c>
      <c r="DQ39" s="18">
        <f t="shared" si="120"/>
        <v>1448.3690495351996</v>
      </c>
      <c r="DR39" s="18">
        <f t="shared" si="121"/>
        <v>1538.8921151311495</v>
      </c>
      <c r="DS39" s="18">
        <f t="shared" si="122"/>
        <v>1629.4151807270994</v>
      </c>
      <c r="DT39" s="18">
        <f t="shared" si="123"/>
        <v>1719.9382463230493</v>
      </c>
      <c r="DU39" s="18">
        <f t="shared" si="124"/>
        <v>1810.4613119189992</v>
      </c>
      <c r="DV39" s="18">
        <f t="shared" si="125"/>
        <v>1899.1739162030301</v>
      </c>
      <c r="DW39" s="18">
        <f t="shared" si="126"/>
        <v>1987.886520487061</v>
      </c>
      <c r="DX39" s="18">
        <f t="shared" si="127"/>
        <v>2076.5991247710922</v>
      </c>
      <c r="DY39" s="18">
        <f t="shared" si="128"/>
        <v>2165.3117290551231</v>
      </c>
      <c r="DZ39" s="18">
        <f t="shared" si="129"/>
        <v>2254.0243333391541</v>
      </c>
      <c r="EA39" s="18">
        <f t="shared" si="130"/>
        <v>2342.736937623185</v>
      </c>
      <c r="EB39" s="18">
        <f t="shared" si="131"/>
        <v>2431.4495419072159</v>
      </c>
      <c r="EC39" s="18">
        <f t="shared" si="132"/>
        <v>2518.3516848793279</v>
      </c>
      <c r="ED39" s="18">
        <f t="shared" si="133"/>
        <v>2605.2538278514398</v>
      </c>
      <c r="EE39" s="18">
        <f t="shared" si="134"/>
        <v>2692.1559708235518</v>
      </c>
      <c r="EF39" s="18">
        <f t="shared" si="135"/>
        <v>2779.0581137956638</v>
      </c>
      <c r="EG39" s="18">
        <f t="shared" si="136"/>
        <v>2865.9602567677757</v>
      </c>
      <c r="EH39" s="18">
        <f t="shared" si="137"/>
        <v>2952.8623997398877</v>
      </c>
      <c r="EI39" s="18">
        <f t="shared" si="138"/>
        <v>3039.7645427119996</v>
      </c>
      <c r="EJ39" s="18">
        <f t="shared" si="139"/>
        <v>3124.8562243721926</v>
      </c>
      <c r="EK39" s="18">
        <f t="shared" si="140"/>
        <v>3209.9479060323856</v>
      </c>
      <c r="EL39" s="18">
        <f t="shared" si="141"/>
        <v>3295.0395876925786</v>
      </c>
      <c r="EM39" s="18">
        <f t="shared" si="142"/>
        <v>3380.1312693527716</v>
      </c>
      <c r="EN39" s="18">
        <f t="shared" si="143"/>
        <v>3465.2229510129646</v>
      </c>
      <c r="EO39" s="18">
        <f t="shared" si="144"/>
        <v>3550.3146326731576</v>
      </c>
      <c r="EP39" s="18">
        <f t="shared" si="145"/>
        <v>3635.4063143333506</v>
      </c>
      <c r="EQ39" s="18">
        <f t="shared" si="146"/>
        <v>3718.6875346816246</v>
      </c>
      <c r="ER39" s="18">
        <f t="shared" si="147"/>
        <v>3801.9687550298986</v>
      </c>
      <c r="ES39" s="18">
        <f t="shared" si="148"/>
        <v>3885.2499753781726</v>
      </c>
      <c r="ET39" s="18">
        <f t="shared" si="149"/>
        <v>3968.5311957264466</v>
      </c>
      <c r="EU39" s="18">
        <f t="shared" si="150"/>
        <v>4051.8124160747207</v>
      </c>
      <c r="EV39" s="18">
        <f t="shared" si="151"/>
        <v>4135.0936364229947</v>
      </c>
      <c r="EW39" s="18">
        <f t="shared" si="152"/>
        <v>4218.3748567712682</v>
      </c>
      <c r="EX39" s="18">
        <f t="shared" si="153"/>
        <v>4299.8456158076233</v>
      </c>
      <c r="EY39" s="18">
        <f t="shared" si="154"/>
        <v>4381.3163748439783</v>
      </c>
      <c r="EZ39" s="18">
        <f t="shared" si="155"/>
        <v>4462.7871338803334</v>
      </c>
      <c r="FA39" s="18">
        <f t="shared" si="156"/>
        <v>4544.2578929166884</v>
      </c>
      <c r="FB39" s="18">
        <f t="shared" si="157"/>
        <v>4625.7286519530435</v>
      </c>
      <c r="FC39" s="18">
        <f t="shared" si="158"/>
        <v>4707.1994109893985</v>
      </c>
      <c r="FD39" s="18">
        <f t="shared" si="159"/>
        <v>4788.6701700257536</v>
      </c>
      <c r="FE39" s="18">
        <f t="shared" si="160"/>
        <v>4868.3304677501892</v>
      </c>
      <c r="FF39" s="18">
        <f t="shared" si="161"/>
        <v>4947.9907654746248</v>
      </c>
      <c r="FG39" s="18">
        <f t="shared" si="162"/>
        <v>5027.6510631990604</v>
      </c>
      <c r="FH39" s="18">
        <f t="shared" si="163"/>
        <v>5107.3113609234961</v>
      </c>
      <c r="FI39" s="18">
        <f t="shared" si="164"/>
        <v>5186.9716586479317</v>
      </c>
      <c r="FJ39" s="18">
        <f t="shared" si="165"/>
        <v>5266.6319563723673</v>
      </c>
      <c r="FK39" s="18">
        <f t="shared" si="166"/>
        <v>5346.2922540968029</v>
      </c>
      <c r="FL39" s="18">
        <f t="shared" si="167"/>
        <v>5424.14209050932</v>
      </c>
      <c r="FM39" s="18">
        <f t="shared" si="168"/>
        <v>5501.9919269218371</v>
      </c>
      <c r="FN39" s="18">
        <f t="shared" si="169"/>
        <v>5579.8417633343543</v>
      </c>
      <c r="FO39" s="18">
        <f t="shared" si="170"/>
        <v>5657.6915997468714</v>
      </c>
      <c r="FP39" s="18">
        <f t="shared" si="171"/>
        <v>5735.5414361593885</v>
      </c>
      <c r="FQ39" s="18">
        <f t="shared" si="172"/>
        <v>5813.3912725719056</v>
      </c>
      <c r="FR39" s="18">
        <f t="shared" si="173"/>
        <v>5891.2411089844227</v>
      </c>
      <c r="FS39" s="18">
        <f t="shared" si="174"/>
        <v>5967.2804840850204</v>
      </c>
      <c r="FT39" s="18">
        <f t="shared" si="175"/>
        <v>6043.319859185618</v>
      </c>
      <c r="FU39" s="18">
        <f t="shared" si="176"/>
        <v>6119.3592342862157</v>
      </c>
      <c r="FV39" s="18">
        <f t="shared" si="177"/>
        <v>6195.3986093868134</v>
      </c>
      <c r="FW39" s="18">
        <f t="shared" si="178"/>
        <v>6271.4379844874111</v>
      </c>
      <c r="FX39" s="18">
        <f t="shared" si="179"/>
        <v>6347.4773595880088</v>
      </c>
      <c r="FY39" s="18">
        <f t="shared" si="180"/>
        <v>6423.5167346886064</v>
      </c>
      <c r="FZ39" s="18">
        <f t="shared" si="181"/>
        <v>6497.7456484772856</v>
      </c>
      <c r="GA39" s="18">
        <f t="shared" si="182"/>
        <v>6571.9745622659648</v>
      </c>
      <c r="GB39" s="18">
        <f t="shared" si="183"/>
        <v>6646.2034760546439</v>
      </c>
      <c r="GC39" s="18">
        <f t="shared" si="184"/>
        <v>6720.4323898433231</v>
      </c>
      <c r="GD39" s="18">
        <f t="shared" si="185"/>
        <v>6794.6613036320023</v>
      </c>
      <c r="GE39" s="18">
        <f t="shared" si="186"/>
        <v>6868.8902174206814</v>
      </c>
      <c r="GF39" s="18">
        <f t="shared" si="187"/>
        <v>6943.1191312093606</v>
      </c>
      <c r="GG39" s="18">
        <f t="shared" si="188"/>
        <v>7015.5375836861203</v>
      </c>
      <c r="GH39" s="18">
        <f t="shared" si="189"/>
        <v>7087.9560361628801</v>
      </c>
      <c r="GI39" s="18">
        <f t="shared" si="190"/>
        <v>7160.3744886396398</v>
      </c>
      <c r="GJ39" s="18">
        <f t="shared" si="191"/>
        <v>7232.7929411163996</v>
      </c>
      <c r="GK39" s="18">
        <f t="shared" si="192"/>
        <v>7305.2113935931593</v>
      </c>
      <c r="GL39" s="18">
        <f t="shared" si="193"/>
        <v>7377.629846069919</v>
      </c>
      <c r="GM39" s="18">
        <f t="shared" si="194"/>
        <v>7450.0482985466788</v>
      </c>
      <c r="GN39" s="18">
        <f t="shared" si="195"/>
        <v>7520.65628971152</v>
      </c>
      <c r="GO39" s="18">
        <f t="shared" si="196"/>
        <v>7591.2642808763612</v>
      </c>
      <c r="GP39" s="18">
        <f t="shared" si="197"/>
        <v>7661.8722720412025</v>
      </c>
      <c r="GQ39" s="18">
        <f t="shared" si="198"/>
        <v>7732.4802632060437</v>
      </c>
      <c r="GR39" s="18">
        <f t="shared" si="199"/>
        <v>7803.0882543708849</v>
      </c>
      <c r="GS39" s="18">
        <f t="shared" si="200"/>
        <v>7873.6962455357261</v>
      </c>
      <c r="GT39" s="18">
        <f t="shared" si="201"/>
        <v>7944.3042367005673</v>
      </c>
      <c r="GU39" s="18">
        <f t="shared" si="202"/>
        <v>8013.1017665534891</v>
      </c>
      <c r="GV39" s="18">
        <f t="shared" si="203"/>
        <v>8081.8992964064109</v>
      </c>
      <c r="GW39" s="18">
        <f t="shared" si="204"/>
        <v>8150.6968262593327</v>
      </c>
      <c r="GX39" s="18"/>
    </row>
    <row r="40" spans="1:206" x14ac:dyDescent="0.25">
      <c r="B40" t="s">
        <v>134</v>
      </c>
      <c r="C40">
        <v>1.69</v>
      </c>
      <c r="D40" s="18">
        <f t="shared" si="103"/>
        <v>93.855202979849992</v>
      </c>
      <c r="E40" s="18">
        <f t="shared" si="205"/>
        <v>93.855202979849992</v>
      </c>
      <c r="F40" s="18">
        <f t="shared" si="205"/>
        <v>93.855202979849992</v>
      </c>
      <c r="G40" s="18">
        <f t="shared" si="205"/>
        <v>93.855202979849992</v>
      </c>
      <c r="H40" s="18">
        <f t="shared" si="205"/>
        <v>93.855202979849992</v>
      </c>
      <c r="I40" s="18">
        <f t="shared" si="205"/>
        <v>93.855202979849992</v>
      </c>
      <c r="J40" s="18">
        <f t="shared" si="205"/>
        <v>93.855202979849992</v>
      </c>
      <c r="K40" s="18">
        <f t="shared" si="205"/>
        <v>93.855202979849992</v>
      </c>
      <c r="L40" s="18">
        <f t="shared" si="205"/>
        <v>93.855202979849992</v>
      </c>
      <c r="M40" s="18">
        <f t="shared" si="205"/>
        <v>93.855202979849992</v>
      </c>
      <c r="N40" s="18">
        <f t="shared" si="205"/>
        <v>93.855202979849992</v>
      </c>
      <c r="O40" s="18">
        <f t="shared" si="205"/>
        <v>93.855202979849992</v>
      </c>
      <c r="P40" s="18">
        <f t="shared" si="205"/>
        <v>93.855202979849992</v>
      </c>
      <c r="Q40" s="18">
        <f t="shared" si="205"/>
        <v>93.855202979849992</v>
      </c>
      <c r="R40" s="18">
        <f t="shared" si="205"/>
        <v>93.855202979849992</v>
      </c>
      <c r="S40" s="18">
        <f t="shared" si="205"/>
        <v>93.855202979849992</v>
      </c>
      <c r="T40" s="18">
        <f t="shared" si="205"/>
        <v>93.855202979849992</v>
      </c>
      <c r="U40" s="18">
        <f t="shared" si="205"/>
        <v>93.855202979849992</v>
      </c>
      <c r="V40" s="18">
        <f t="shared" si="205"/>
        <v>93.855202979849992</v>
      </c>
      <c r="W40" s="18">
        <f t="shared" si="205"/>
        <v>93.855202979849992</v>
      </c>
      <c r="X40" s="18">
        <f t="shared" si="205"/>
        <v>91.97809892025299</v>
      </c>
      <c r="Y40" s="18">
        <f t="shared" si="205"/>
        <v>91.97809892025299</v>
      </c>
      <c r="Z40" s="18">
        <f t="shared" si="205"/>
        <v>91.97809892025299</v>
      </c>
      <c r="AA40" s="18">
        <f t="shared" si="205"/>
        <v>91.97809892025299</v>
      </c>
      <c r="AB40" s="18">
        <f t="shared" si="205"/>
        <v>91.97809892025299</v>
      </c>
      <c r="AC40" s="18">
        <f t="shared" si="205"/>
        <v>91.97809892025299</v>
      </c>
      <c r="AD40" s="18">
        <f t="shared" si="205"/>
        <v>91.97809892025299</v>
      </c>
      <c r="AE40" s="18">
        <f t="shared" si="205"/>
        <v>90.100994860655973</v>
      </c>
      <c r="AF40" s="18">
        <f t="shared" si="205"/>
        <v>90.100994860655973</v>
      </c>
      <c r="AG40" s="18">
        <f t="shared" si="205"/>
        <v>90.100994860655973</v>
      </c>
      <c r="AH40" s="18">
        <f t="shared" si="205"/>
        <v>90.100994860655973</v>
      </c>
      <c r="AI40" s="18">
        <f t="shared" si="205"/>
        <v>90.100994860655973</v>
      </c>
      <c r="AJ40" s="18">
        <f t="shared" si="205"/>
        <v>90.100994860655973</v>
      </c>
      <c r="AK40" s="18">
        <f t="shared" si="205"/>
        <v>90.100994860655973</v>
      </c>
      <c r="AL40" s="18">
        <f t="shared" si="205"/>
        <v>88.223890801058985</v>
      </c>
      <c r="AM40" s="18">
        <f t="shared" si="205"/>
        <v>88.223890801058985</v>
      </c>
      <c r="AN40" s="18">
        <f t="shared" si="205"/>
        <v>88.223890801058985</v>
      </c>
      <c r="AO40" s="18">
        <f t="shared" si="205"/>
        <v>88.223890801058985</v>
      </c>
      <c r="AP40" s="18">
        <f t="shared" si="205"/>
        <v>88.223890801058985</v>
      </c>
      <c r="AQ40" s="18">
        <f t="shared" si="205"/>
        <v>88.223890801058985</v>
      </c>
      <c r="AR40" s="18">
        <f t="shared" si="205"/>
        <v>88.223890801058985</v>
      </c>
      <c r="AS40" s="18">
        <f t="shared" si="205"/>
        <v>86.346786741462012</v>
      </c>
      <c r="AT40" s="18">
        <f t="shared" si="205"/>
        <v>86.346786741462012</v>
      </c>
      <c r="AU40" s="18">
        <f t="shared" si="205"/>
        <v>86.346786741462012</v>
      </c>
      <c r="AV40" s="18">
        <f t="shared" si="205"/>
        <v>86.346786741462012</v>
      </c>
      <c r="AW40" s="18">
        <f t="shared" si="205"/>
        <v>86.346786741462012</v>
      </c>
      <c r="AX40" s="18">
        <f t="shared" si="205"/>
        <v>86.346786741462012</v>
      </c>
      <c r="AY40" s="18">
        <f t="shared" si="205"/>
        <v>86.346786741462012</v>
      </c>
      <c r="AZ40" s="18">
        <f t="shared" si="205"/>
        <v>84.469682681864981</v>
      </c>
      <c r="BA40" s="18">
        <f t="shared" si="205"/>
        <v>84.469682681864981</v>
      </c>
      <c r="BB40" s="18">
        <f t="shared" si="205"/>
        <v>84.469682681864981</v>
      </c>
      <c r="BC40" s="18">
        <f t="shared" si="205"/>
        <v>84.469682681864981</v>
      </c>
      <c r="BD40" s="18">
        <f t="shared" si="205"/>
        <v>84.469682681864981</v>
      </c>
      <c r="BE40" s="18">
        <f t="shared" si="205"/>
        <v>84.469682681864981</v>
      </c>
      <c r="BF40" s="18">
        <f t="shared" si="205"/>
        <v>84.469682681864981</v>
      </c>
      <c r="BG40" s="18">
        <f t="shared" si="205"/>
        <v>82.592578622267993</v>
      </c>
      <c r="BH40" s="18">
        <f t="shared" si="205"/>
        <v>82.592578622267993</v>
      </c>
      <c r="BI40" s="18">
        <f t="shared" si="205"/>
        <v>82.592578622267993</v>
      </c>
      <c r="BJ40" s="18">
        <f t="shared" si="205"/>
        <v>82.592578622267993</v>
      </c>
      <c r="BK40" s="18">
        <f t="shared" si="205"/>
        <v>82.592578622267993</v>
      </c>
      <c r="BL40" s="18">
        <f t="shared" si="205"/>
        <v>82.592578622267993</v>
      </c>
      <c r="BM40" s="18">
        <f t="shared" si="205"/>
        <v>82.592578622267993</v>
      </c>
      <c r="BN40" s="18">
        <f t="shared" si="205"/>
        <v>80.715474562671005</v>
      </c>
      <c r="BO40" s="18">
        <f t="shared" si="205"/>
        <v>80.715474562671005</v>
      </c>
      <c r="BP40" s="18">
        <f t="shared" si="205"/>
        <v>80.715474562671005</v>
      </c>
      <c r="BQ40" s="18">
        <f t="shared" si="104"/>
        <v>80.715474562671005</v>
      </c>
      <c r="BR40" s="18">
        <f t="shared" si="104"/>
        <v>80.715474562671005</v>
      </c>
      <c r="BS40" s="18">
        <f t="shared" si="104"/>
        <v>80.715474562671005</v>
      </c>
      <c r="BT40" s="18">
        <f t="shared" si="104"/>
        <v>80.715474562671005</v>
      </c>
      <c r="BU40" s="18">
        <f t="shared" si="104"/>
        <v>78.838370503073989</v>
      </c>
      <c r="BV40" s="18">
        <f t="shared" si="104"/>
        <v>78.838370503073989</v>
      </c>
      <c r="BW40" s="18">
        <f t="shared" si="104"/>
        <v>78.838370503073989</v>
      </c>
      <c r="BX40" s="18">
        <f t="shared" si="104"/>
        <v>78.838370503073989</v>
      </c>
      <c r="BY40" s="18">
        <f t="shared" si="104"/>
        <v>78.838370503073989</v>
      </c>
      <c r="BZ40" s="18">
        <f t="shared" si="104"/>
        <v>78.838370503073989</v>
      </c>
      <c r="CA40" s="18">
        <f t="shared" si="104"/>
        <v>78.838370503073989</v>
      </c>
      <c r="CB40" s="18">
        <f t="shared" si="104"/>
        <v>76.961266443476987</v>
      </c>
      <c r="CC40" s="18">
        <f t="shared" si="104"/>
        <v>76.961266443476987</v>
      </c>
      <c r="CD40" s="18">
        <f t="shared" si="104"/>
        <v>76.961266443476987</v>
      </c>
      <c r="CE40" s="18">
        <f t="shared" si="104"/>
        <v>76.961266443476987</v>
      </c>
      <c r="CF40" s="18">
        <f t="shared" si="105"/>
        <v>76.961266443476987</v>
      </c>
      <c r="CG40" s="18">
        <f t="shared" si="105"/>
        <v>76.961266443476987</v>
      </c>
      <c r="CH40" s="18">
        <f t="shared" si="105"/>
        <v>76.961266443476987</v>
      </c>
      <c r="CI40" s="18">
        <f t="shared" si="105"/>
        <v>75.084162383879999</v>
      </c>
      <c r="CJ40" s="18">
        <f t="shared" si="105"/>
        <v>75.084162383879999</v>
      </c>
      <c r="CK40" s="18">
        <f t="shared" si="105"/>
        <v>75.084162383879999</v>
      </c>
      <c r="CL40" s="18">
        <f t="shared" si="105"/>
        <v>75.084162383879999</v>
      </c>
      <c r="CM40" s="18">
        <f t="shared" si="105"/>
        <v>75.084162383879999</v>
      </c>
      <c r="CN40" s="18">
        <f t="shared" si="105"/>
        <v>75.084162383879999</v>
      </c>
      <c r="CO40" s="18">
        <f t="shared" si="105"/>
        <v>75.084162383879999</v>
      </c>
      <c r="CP40" s="18">
        <f t="shared" si="105"/>
        <v>73.207058324282997</v>
      </c>
      <c r="CQ40" s="18">
        <f t="shared" si="105"/>
        <v>73.207058324282997</v>
      </c>
      <c r="CR40" s="18">
        <f t="shared" si="105"/>
        <v>73.207058324282997</v>
      </c>
      <c r="CS40" s="18">
        <f t="shared" si="105"/>
        <v>73.207058324282997</v>
      </c>
      <c r="CT40" s="18">
        <f t="shared" si="105"/>
        <v>73.207058324282997</v>
      </c>
      <c r="CU40" s="18">
        <f t="shared" si="105"/>
        <v>73.207058324282997</v>
      </c>
      <c r="CV40" s="18">
        <f t="shared" si="105"/>
        <v>73.207058324282997</v>
      </c>
      <c r="CW40" s="18">
        <f t="shared" si="105"/>
        <v>71.329954264685995</v>
      </c>
      <c r="CX40" s="18">
        <f t="shared" si="105"/>
        <v>71.329954264685995</v>
      </c>
      <c r="CY40" s="18">
        <f t="shared" si="105"/>
        <v>71.329954264685995</v>
      </c>
      <c r="DA40" s="18" t="str">
        <f t="shared" si="206"/>
        <v>TC</v>
      </c>
      <c r="DB40" s="18">
        <f t="shared" si="106"/>
        <v>93.855202979849992</v>
      </c>
      <c r="DC40" s="18">
        <f t="shared" si="107"/>
        <v>187.71040595969998</v>
      </c>
      <c r="DD40" s="18">
        <f t="shared" ref="DD40:DE40" si="208">+DC40+F40</f>
        <v>281.56560893954997</v>
      </c>
      <c r="DE40" s="18">
        <f t="shared" si="208"/>
        <v>375.42081191939997</v>
      </c>
      <c r="DF40" s="18">
        <f t="shared" si="109"/>
        <v>469.27601489924996</v>
      </c>
      <c r="DG40" s="18">
        <f t="shared" si="110"/>
        <v>563.13121787909995</v>
      </c>
      <c r="DH40" s="18">
        <f t="shared" si="111"/>
        <v>656.98642085894994</v>
      </c>
      <c r="DI40" s="18">
        <f t="shared" si="112"/>
        <v>750.84162383879993</v>
      </c>
      <c r="DJ40" s="18">
        <f t="shared" si="113"/>
        <v>844.69682681864992</v>
      </c>
      <c r="DK40" s="18">
        <f t="shared" si="114"/>
        <v>938.55202979849992</v>
      </c>
      <c r="DL40" s="18">
        <f t="shared" si="115"/>
        <v>1032.4072327783499</v>
      </c>
      <c r="DM40" s="18">
        <f t="shared" si="116"/>
        <v>1126.2624357581999</v>
      </c>
      <c r="DN40" s="18">
        <f t="shared" si="117"/>
        <v>1220.1176387380499</v>
      </c>
      <c r="DO40" s="18">
        <f t="shared" si="118"/>
        <v>1313.9728417178999</v>
      </c>
      <c r="DP40" s="18">
        <f t="shared" si="119"/>
        <v>1407.8280446977499</v>
      </c>
      <c r="DQ40" s="18">
        <f t="shared" si="120"/>
        <v>1501.6832476775999</v>
      </c>
      <c r="DR40" s="18">
        <f t="shared" si="121"/>
        <v>1595.5384506574499</v>
      </c>
      <c r="DS40" s="18">
        <f t="shared" si="122"/>
        <v>1689.3936536372998</v>
      </c>
      <c r="DT40" s="18">
        <f t="shared" si="123"/>
        <v>1783.2488566171498</v>
      </c>
      <c r="DU40" s="18">
        <f t="shared" si="124"/>
        <v>1877.1040595969998</v>
      </c>
      <c r="DV40" s="18">
        <f t="shared" si="125"/>
        <v>1969.0821585172528</v>
      </c>
      <c r="DW40" s="18">
        <f t="shared" si="126"/>
        <v>2061.0602574375057</v>
      </c>
      <c r="DX40" s="18">
        <f t="shared" si="127"/>
        <v>2153.0383563577589</v>
      </c>
      <c r="DY40" s="18">
        <f t="shared" si="128"/>
        <v>2245.016455278012</v>
      </c>
      <c r="DZ40" s="18">
        <f t="shared" si="129"/>
        <v>2336.9945541982652</v>
      </c>
      <c r="EA40" s="18">
        <f t="shared" si="130"/>
        <v>2428.9726531185183</v>
      </c>
      <c r="EB40" s="18">
        <f t="shared" si="131"/>
        <v>2520.9507520387715</v>
      </c>
      <c r="EC40" s="18">
        <f t="shared" si="132"/>
        <v>2611.0517468994276</v>
      </c>
      <c r="ED40" s="18">
        <f t="shared" si="133"/>
        <v>2701.1527417600837</v>
      </c>
      <c r="EE40" s="18">
        <f t="shared" si="134"/>
        <v>2791.2537366207398</v>
      </c>
      <c r="EF40" s="18">
        <f t="shared" si="135"/>
        <v>2881.3547314813959</v>
      </c>
      <c r="EG40" s="18">
        <f t="shared" si="136"/>
        <v>2971.455726342052</v>
      </c>
      <c r="EH40" s="18">
        <f t="shared" si="137"/>
        <v>3061.5567212027081</v>
      </c>
      <c r="EI40" s="18">
        <f t="shared" si="138"/>
        <v>3151.6577160633642</v>
      </c>
      <c r="EJ40" s="18">
        <f t="shared" si="139"/>
        <v>3239.8816068644232</v>
      </c>
      <c r="EK40" s="18">
        <f t="shared" si="140"/>
        <v>3328.1054976654823</v>
      </c>
      <c r="EL40" s="18">
        <f t="shared" si="141"/>
        <v>3416.3293884665413</v>
      </c>
      <c r="EM40" s="18">
        <f t="shared" si="142"/>
        <v>3504.5532792676004</v>
      </c>
      <c r="EN40" s="18">
        <f t="shared" si="143"/>
        <v>3592.7771700686594</v>
      </c>
      <c r="EO40" s="18">
        <f t="shared" si="144"/>
        <v>3681.0010608697185</v>
      </c>
      <c r="EP40" s="18">
        <f t="shared" si="145"/>
        <v>3769.2249516707775</v>
      </c>
      <c r="EQ40" s="18">
        <f t="shared" si="146"/>
        <v>3855.5717384122395</v>
      </c>
      <c r="ER40" s="18">
        <f t="shared" si="147"/>
        <v>3941.9185251537015</v>
      </c>
      <c r="ES40" s="18">
        <f t="shared" si="148"/>
        <v>4028.2653118951634</v>
      </c>
      <c r="ET40" s="18">
        <f t="shared" si="149"/>
        <v>4114.6120986366259</v>
      </c>
      <c r="EU40" s="18">
        <f t="shared" si="150"/>
        <v>4200.9588853780879</v>
      </c>
      <c r="EV40" s="18">
        <f t="shared" si="151"/>
        <v>4287.3056721195499</v>
      </c>
      <c r="EW40" s="18">
        <f t="shared" si="152"/>
        <v>4373.6524588610118</v>
      </c>
      <c r="EX40" s="18">
        <f t="shared" si="153"/>
        <v>4458.1221415428772</v>
      </c>
      <c r="EY40" s="18">
        <f t="shared" si="154"/>
        <v>4542.5918242247426</v>
      </c>
      <c r="EZ40" s="18">
        <f t="shared" si="155"/>
        <v>4627.061506906608</v>
      </c>
      <c r="FA40" s="18">
        <f t="shared" si="156"/>
        <v>4711.5311895884734</v>
      </c>
      <c r="FB40" s="18">
        <f t="shared" si="157"/>
        <v>4796.0008722703387</v>
      </c>
      <c r="FC40" s="18">
        <f t="shared" si="158"/>
        <v>4880.4705549522041</v>
      </c>
      <c r="FD40" s="18">
        <f t="shared" si="159"/>
        <v>4964.9402376340695</v>
      </c>
      <c r="FE40" s="18">
        <f t="shared" si="160"/>
        <v>5047.5328162563374</v>
      </c>
      <c r="FF40" s="18">
        <f t="shared" si="161"/>
        <v>5130.1253948786052</v>
      </c>
      <c r="FG40" s="18">
        <f t="shared" si="162"/>
        <v>5212.7179735008731</v>
      </c>
      <c r="FH40" s="18">
        <f t="shared" si="163"/>
        <v>5295.310552123141</v>
      </c>
      <c r="FI40" s="18">
        <f t="shared" si="164"/>
        <v>5377.9031307454088</v>
      </c>
      <c r="FJ40" s="18">
        <f t="shared" si="165"/>
        <v>5460.4957093676767</v>
      </c>
      <c r="FK40" s="18">
        <f t="shared" si="166"/>
        <v>5543.0882879899445</v>
      </c>
      <c r="FL40" s="18">
        <f t="shared" si="167"/>
        <v>5623.8037625526158</v>
      </c>
      <c r="FM40" s="18">
        <f t="shared" si="168"/>
        <v>5704.5192371152871</v>
      </c>
      <c r="FN40" s="18">
        <f t="shared" si="169"/>
        <v>5785.2347116779583</v>
      </c>
      <c r="FO40" s="18">
        <f t="shared" si="170"/>
        <v>5865.9501862406296</v>
      </c>
      <c r="FP40" s="18">
        <f t="shared" si="171"/>
        <v>5946.6656608033009</v>
      </c>
      <c r="FQ40" s="18">
        <f t="shared" si="172"/>
        <v>6027.3811353659721</v>
      </c>
      <c r="FR40" s="18">
        <f t="shared" si="173"/>
        <v>6108.0966099286434</v>
      </c>
      <c r="FS40" s="18">
        <f t="shared" si="174"/>
        <v>6186.9349804317171</v>
      </c>
      <c r="FT40" s="18">
        <f t="shared" si="175"/>
        <v>6265.7733509347909</v>
      </c>
      <c r="FU40" s="18">
        <f t="shared" si="176"/>
        <v>6344.6117214378646</v>
      </c>
      <c r="FV40" s="18">
        <f t="shared" si="177"/>
        <v>6423.4500919409384</v>
      </c>
      <c r="FW40" s="18">
        <f t="shared" si="178"/>
        <v>6502.2884624440121</v>
      </c>
      <c r="FX40" s="18">
        <f t="shared" si="179"/>
        <v>6581.1268329470859</v>
      </c>
      <c r="FY40" s="18">
        <f t="shared" si="180"/>
        <v>6659.9652034501596</v>
      </c>
      <c r="FZ40" s="18">
        <f t="shared" si="181"/>
        <v>6736.9264698936367</v>
      </c>
      <c r="GA40" s="18">
        <f t="shared" si="182"/>
        <v>6813.8877363371139</v>
      </c>
      <c r="GB40" s="18">
        <f t="shared" si="183"/>
        <v>6890.849002780591</v>
      </c>
      <c r="GC40" s="18">
        <f t="shared" si="184"/>
        <v>6967.8102692240682</v>
      </c>
      <c r="GD40" s="18">
        <f t="shared" si="185"/>
        <v>7044.7715356675453</v>
      </c>
      <c r="GE40" s="18">
        <f t="shared" si="186"/>
        <v>7121.7328021110225</v>
      </c>
      <c r="GF40" s="18">
        <f t="shared" si="187"/>
        <v>7198.6940685544996</v>
      </c>
      <c r="GG40" s="18">
        <f t="shared" si="188"/>
        <v>7273.7782309383792</v>
      </c>
      <c r="GH40" s="18">
        <f t="shared" si="189"/>
        <v>7348.8623933222589</v>
      </c>
      <c r="GI40" s="18">
        <f t="shared" si="190"/>
        <v>7423.9465557061385</v>
      </c>
      <c r="GJ40" s="18">
        <f t="shared" si="191"/>
        <v>7499.0307180900181</v>
      </c>
      <c r="GK40" s="18">
        <f t="shared" si="192"/>
        <v>7574.1148804738978</v>
      </c>
      <c r="GL40" s="18">
        <f t="shared" si="193"/>
        <v>7649.1990428577774</v>
      </c>
      <c r="GM40" s="18">
        <f t="shared" si="194"/>
        <v>7724.283205241657</v>
      </c>
      <c r="GN40" s="18">
        <f t="shared" si="195"/>
        <v>7797.49026356594</v>
      </c>
      <c r="GO40" s="18">
        <f t="shared" si="196"/>
        <v>7870.6973218902231</v>
      </c>
      <c r="GP40" s="18">
        <f t="shared" si="197"/>
        <v>7943.9043802145061</v>
      </c>
      <c r="GQ40" s="18">
        <f t="shared" si="198"/>
        <v>8017.1114385387891</v>
      </c>
      <c r="GR40" s="18">
        <f t="shared" si="199"/>
        <v>8090.3184968630721</v>
      </c>
      <c r="GS40" s="18">
        <f t="shared" si="200"/>
        <v>8163.5255551873552</v>
      </c>
      <c r="GT40" s="18">
        <f t="shared" si="201"/>
        <v>8236.7326135116382</v>
      </c>
      <c r="GU40" s="18">
        <f t="shared" si="202"/>
        <v>8308.0625677763237</v>
      </c>
      <c r="GV40" s="18">
        <f t="shared" si="203"/>
        <v>8379.3925220410092</v>
      </c>
      <c r="GW40" s="18">
        <f t="shared" si="204"/>
        <v>8450.7224763056947</v>
      </c>
      <c r="GX40" s="18"/>
    </row>
    <row r="41" spans="1:206" x14ac:dyDescent="0.25">
      <c r="B41" t="s">
        <v>140</v>
      </c>
      <c r="C41">
        <v>1.53</v>
      </c>
      <c r="D41" s="18">
        <f t="shared" si="103"/>
        <v>84.969503289450003</v>
      </c>
      <c r="E41" s="18">
        <f t="shared" si="205"/>
        <v>84.969503289450003</v>
      </c>
      <c r="F41" s="18">
        <f t="shared" si="205"/>
        <v>84.969503289450003</v>
      </c>
      <c r="G41" s="18">
        <f t="shared" si="205"/>
        <v>84.969503289450003</v>
      </c>
      <c r="H41" s="18">
        <f t="shared" si="205"/>
        <v>84.969503289450003</v>
      </c>
      <c r="I41" s="18">
        <f t="shared" si="205"/>
        <v>84.969503289450003</v>
      </c>
      <c r="J41" s="18">
        <f t="shared" si="205"/>
        <v>84.969503289450003</v>
      </c>
      <c r="K41" s="18">
        <f t="shared" si="205"/>
        <v>84.969503289450003</v>
      </c>
      <c r="L41" s="18">
        <f t="shared" si="205"/>
        <v>84.969503289450003</v>
      </c>
      <c r="M41" s="18">
        <f t="shared" si="205"/>
        <v>84.969503289450003</v>
      </c>
      <c r="N41" s="18">
        <f t="shared" si="205"/>
        <v>84.969503289450003</v>
      </c>
      <c r="O41" s="18">
        <f t="shared" si="205"/>
        <v>84.969503289450003</v>
      </c>
      <c r="P41" s="18">
        <f t="shared" si="205"/>
        <v>84.969503289450003</v>
      </c>
      <c r="Q41" s="18">
        <f t="shared" si="205"/>
        <v>84.969503289450003</v>
      </c>
      <c r="R41" s="18">
        <f t="shared" si="205"/>
        <v>84.969503289450003</v>
      </c>
      <c r="S41" s="18">
        <f t="shared" si="205"/>
        <v>84.969503289450003</v>
      </c>
      <c r="T41" s="18">
        <f t="shared" si="205"/>
        <v>84.969503289450003</v>
      </c>
      <c r="U41" s="18">
        <f t="shared" si="205"/>
        <v>84.969503289450003</v>
      </c>
      <c r="V41" s="18">
        <f t="shared" si="205"/>
        <v>84.969503289450003</v>
      </c>
      <c r="W41" s="18">
        <f t="shared" si="205"/>
        <v>84.969503289450003</v>
      </c>
      <c r="X41" s="18">
        <f t="shared" si="205"/>
        <v>83.270113223661014</v>
      </c>
      <c r="Y41" s="18">
        <f t="shared" si="205"/>
        <v>83.270113223661014</v>
      </c>
      <c r="Z41" s="18">
        <f t="shared" si="205"/>
        <v>83.270113223661014</v>
      </c>
      <c r="AA41" s="18">
        <f t="shared" si="205"/>
        <v>83.270113223661014</v>
      </c>
      <c r="AB41" s="18">
        <f t="shared" si="205"/>
        <v>83.270113223661014</v>
      </c>
      <c r="AC41" s="18">
        <f t="shared" si="205"/>
        <v>83.270113223661014</v>
      </c>
      <c r="AD41" s="18">
        <f t="shared" si="205"/>
        <v>83.270113223661014</v>
      </c>
      <c r="AE41" s="18">
        <f t="shared" si="205"/>
        <v>81.57072315787201</v>
      </c>
      <c r="AF41" s="18">
        <f t="shared" si="205"/>
        <v>81.57072315787201</v>
      </c>
      <c r="AG41" s="18">
        <f t="shared" si="205"/>
        <v>81.57072315787201</v>
      </c>
      <c r="AH41" s="18">
        <f t="shared" si="205"/>
        <v>81.57072315787201</v>
      </c>
      <c r="AI41" s="18">
        <f t="shared" si="205"/>
        <v>81.57072315787201</v>
      </c>
      <c r="AJ41" s="18">
        <f t="shared" si="205"/>
        <v>81.57072315787201</v>
      </c>
      <c r="AK41" s="18">
        <f t="shared" si="205"/>
        <v>81.57072315787201</v>
      </c>
      <c r="AL41" s="18">
        <f t="shared" si="205"/>
        <v>79.871333092082992</v>
      </c>
      <c r="AM41" s="18">
        <f t="shared" si="205"/>
        <v>79.871333092082992</v>
      </c>
      <c r="AN41" s="18">
        <f t="shared" si="205"/>
        <v>79.871333092082992</v>
      </c>
      <c r="AO41" s="18">
        <f t="shared" si="205"/>
        <v>79.871333092082992</v>
      </c>
      <c r="AP41" s="18">
        <f t="shared" si="205"/>
        <v>79.871333092082992</v>
      </c>
      <c r="AQ41" s="18">
        <f t="shared" si="205"/>
        <v>79.871333092082992</v>
      </c>
      <c r="AR41" s="18">
        <f t="shared" si="205"/>
        <v>79.871333092082992</v>
      </c>
      <c r="AS41" s="18">
        <f t="shared" si="205"/>
        <v>78.171943026294002</v>
      </c>
      <c r="AT41" s="18">
        <f t="shared" si="205"/>
        <v>78.171943026294002</v>
      </c>
      <c r="AU41" s="18">
        <f t="shared" si="205"/>
        <v>78.171943026294002</v>
      </c>
      <c r="AV41" s="18">
        <f t="shared" si="205"/>
        <v>78.171943026294002</v>
      </c>
      <c r="AW41" s="18">
        <f t="shared" si="205"/>
        <v>78.171943026294002</v>
      </c>
      <c r="AX41" s="18">
        <f t="shared" si="205"/>
        <v>78.171943026294002</v>
      </c>
      <c r="AY41" s="18">
        <f t="shared" si="205"/>
        <v>78.171943026294002</v>
      </c>
      <c r="AZ41" s="18">
        <f t="shared" si="205"/>
        <v>76.472552960505013</v>
      </c>
      <c r="BA41" s="18">
        <f t="shared" si="205"/>
        <v>76.472552960505013</v>
      </c>
      <c r="BB41" s="18">
        <f t="shared" si="205"/>
        <v>76.472552960505013</v>
      </c>
      <c r="BC41" s="18">
        <f t="shared" si="205"/>
        <v>76.472552960505013</v>
      </c>
      <c r="BD41" s="18">
        <f t="shared" si="205"/>
        <v>76.472552960505013</v>
      </c>
      <c r="BE41" s="18">
        <f t="shared" si="205"/>
        <v>76.472552960505013</v>
      </c>
      <c r="BF41" s="18">
        <f t="shared" si="205"/>
        <v>76.472552960505013</v>
      </c>
      <c r="BG41" s="18">
        <f t="shared" si="205"/>
        <v>74.773162894715995</v>
      </c>
      <c r="BH41" s="18">
        <f t="shared" si="205"/>
        <v>74.773162894715995</v>
      </c>
      <c r="BI41" s="18">
        <f t="shared" si="205"/>
        <v>74.773162894715995</v>
      </c>
      <c r="BJ41" s="18">
        <f t="shared" si="205"/>
        <v>74.773162894715995</v>
      </c>
      <c r="BK41" s="18">
        <f t="shared" si="205"/>
        <v>74.773162894715995</v>
      </c>
      <c r="BL41" s="18">
        <f t="shared" si="205"/>
        <v>74.773162894715995</v>
      </c>
      <c r="BM41" s="18">
        <f t="shared" si="205"/>
        <v>74.773162894715995</v>
      </c>
      <c r="BN41" s="18">
        <f t="shared" si="205"/>
        <v>73.073772828926991</v>
      </c>
      <c r="BO41" s="18">
        <f t="shared" si="205"/>
        <v>73.073772828926991</v>
      </c>
      <c r="BP41" s="18">
        <f t="shared" si="205"/>
        <v>73.073772828926991</v>
      </c>
      <c r="BQ41" s="18">
        <f t="shared" si="104"/>
        <v>73.073772828926991</v>
      </c>
      <c r="BR41" s="18">
        <f t="shared" si="104"/>
        <v>73.073772828926991</v>
      </c>
      <c r="BS41" s="18">
        <f t="shared" si="104"/>
        <v>73.073772828926991</v>
      </c>
      <c r="BT41" s="18">
        <f t="shared" si="104"/>
        <v>73.073772828926991</v>
      </c>
      <c r="BU41" s="18">
        <f t="shared" si="104"/>
        <v>71.374382763138001</v>
      </c>
      <c r="BV41" s="18">
        <f t="shared" si="104"/>
        <v>71.374382763138001</v>
      </c>
      <c r="BW41" s="18">
        <f t="shared" si="104"/>
        <v>71.374382763138001</v>
      </c>
      <c r="BX41" s="18">
        <f t="shared" si="104"/>
        <v>71.374382763138001</v>
      </c>
      <c r="BY41" s="18">
        <f t="shared" si="104"/>
        <v>71.374382763138001</v>
      </c>
      <c r="BZ41" s="18">
        <f t="shared" si="104"/>
        <v>71.374382763138001</v>
      </c>
      <c r="CA41" s="18">
        <f t="shared" si="104"/>
        <v>71.374382763138001</v>
      </c>
      <c r="CB41" s="18">
        <f t="shared" si="104"/>
        <v>69.674992697349012</v>
      </c>
      <c r="CC41" s="18">
        <f t="shared" si="104"/>
        <v>69.674992697349012</v>
      </c>
      <c r="CD41" s="18">
        <f t="shared" si="104"/>
        <v>69.674992697349012</v>
      </c>
      <c r="CE41" s="18">
        <f t="shared" si="104"/>
        <v>69.674992697349012</v>
      </c>
      <c r="CF41" s="18">
        <f t="shared" si="105"/>
        <v>69.674992697349012</v>
      </c>
      <c r="CG41" s="18">
        <f t="shared" si="105"/>
        <v>69.674992697349012</v>
      </c>
      <c r="CH41" s="18">
        <f t="shared" si="105"/>
        <v>69.674992697349012</v>
      </c>
      <c r="CI41" s="18">
        <f t="shared" si="105"/>
        <v>67.975602631560008</v>
      </c>
      <c r="CJ41" s="18">
        <f t="shared" si="105"/>
        <v>67.975602631560008</v>
      </c>
      <c r="CK41" s="18">
        <f t="shared" si="105"/>
        <v>67.975602631560008</v>
      </c>
      <c r="CL41" s="18">
        <f t="shared" si="105"/>
        <v>67.975602631560008</v>
      </c>
      <c r="CM41" s="18">
        <f t="shared" si="105"/>
        <v>67.975602631560008</v>
      </c>
      <c r="CN41" s="18">
        <f t="shared" si="105"/>
        <v>67.975602631560008</v>
      </c>
      <c r="CO41" s="18">
        <f t="shared" si="105"/>
        <v>67.975602631560008</v>
      </c>
      <c r="CP41" s="18">
        <f t="shared" si="105"/>
        <v>66.276212565771004</v>
      </c>
      <c r="CQ41" s="18">
        <f t="shared" si="105"/>
        <v>66.276212565771004</v>
      </c>
      <c r="CR41" s="18">
        <f t="shared" si="105"/>
        <v>66.276212565771004</v>
      </c>
      <c r="CS41" s="18">
        <f t="shared" si="105"/>
        <v>66.276212565771004</v>
      </c>
      <c r="CT41" s="18">
        <f t="shared" si="105"/>
        <v>66.276212565771004</v>
      </c>
      <c r="CU41" s="18">
        <f t="shared" si="105"/>
        <v>66.276212565771004</v>
      </c>
      <c r="CV41" s="18">
        <f t="shared" si="105"/>
        <v>66.276212565771004</v>
      </c>
      <c r="CW41" s="18">
        <f t="shared" si="105"/>
        <v>64.576822499982015</v>
      </c>
      <c r="CX41" s="18">
        <f t="shared" si="105"/>
        <v>64.576822499982015</v>
      </c>
      <c r="CY41" s="18">
        <f t="shared" si="105"/>
        <v>64.576822499982015</v>
      </c>
      <c r="DA41" s="18" t="str">
        <f t="shared" si="206"/>
        <v>TD</v>
      </c>
      <c r="DB41" s="18">
        <f t="shared" si="106"/>
        <v>84.969503289450003</v>
      </c>
      <c r="DC41" s="18">
        <f t="shared" si="107"/>
        <v>169.93900657890001</v>
      </c>
      <c r="DD41" s="18">
        <f t="shared" ref="DD41:DE41" si="209">+DC41+F41</f>
        <v>254.90850986835</v>
      </c>
      <c r="DE41" s="18">
        <f t="shared" si="209"/>
        <v>339.87801315780001</v>
      </c>
      <c r="DF41" s="18">
        <f t="shared" si="109"/>
        <v>424.84751644725003</v>
      </c>
      <c r="DG41" s="18">
        <f t="shared" si="110"/>
        <v>509.81701973670005</v>
      </c>
      <c r="DH41" s="18">
        <f t="shared" si="111"/>
        <v>594.78652302615001</v>
      </c>
      <c r="DI41" s="18">
        <f t="shared" si="112"/>
        <v>679.75602631560002</v>
      </c>
      <c r="DJ41" s="18">
        <f t="shared" si="113"/>
        <v>764.72552960505004</v>
      </c>
      <c r="DK41" s="18">
        <f t="shared" si="114"/>
        <v>849.69503289450006</v>
      </c>
      <c r="DL41" s="18">
        <f t="shared" si="115"/>
        <v>934.66453618395008</v>
      </c>
      <c r="DM41" s="18">
        <f t="shared" si="116"/>
        <v>1019.6340394734001</v>
      </c>
      <c r="DN41" s="18">
        <f t="shared" si="117"/>
        <v>1104.6035427628501</v>
      </c>
      <c r="DO41" s="18">
        <f t="shared" si="118"/>
        <v>1189.5730460523</v>
      </c>
      <c r="DP41" s="18">
        <f t="shared" si="119"/>
        <v>1274.5425493417499</v>
      </c>
      <c r="DQ41" s="18">
        <f t="shared" si="120"/>
        <v>1359.5120526311998</v>
      </c>
      <c r="DR41" s="18">
        <f t="shared" si="121"/>
        <v>1444.4815559206497</v>
      </c>
      <c r="DS41" s="18">
        <f t="shared" si="122"/>
        <v>1529.4510592100996</v>
      </c>
      <c r="DT41" s="18">
        <f t="shared" si="123"/>
        <v>1614.4205624995495</v>
      </c>
      <c r="DU41" s="18">
        <f t="shared" si="124"/>
        <v>1699.3900657889994</v>
      </c>
      <c r="DV41" s="18">
        <f t="shared" si="125"/>
        <v>1782.6601790126604</v>
      </c>
      <c r="DW41" s="18">
        <f t="shared" si="126"/>
        <v>1865.9302922363213</v>
      </c>
      <c r="DX41" s="18">
        <f t="shared" si="127"/>
        <v>1949.2004054599822</v>
      </c>
      <c r="DY41" s="18">
        <f t="shared" si="128"/>
        <v>2032.4705186836431</v>
      </c>
      <c r="DZ41" s="18">
        <f t="shared" si="129"/>
        <v>2115.7406319073043</v>
      </c>
      <c r="EA41" s="18">
        <f t="shared" si="130"/>
        <v>2199.0107451309655</v>
      </c>
      <c r="EB41" s="18">
        <f t="shared" si="131"/>
        <v>2282.2808583546266</v>
      </c>
      <c r="EC41" s="18">
        <f t="shared" si="132"/>
        <v>2363.8515815124988</v>
      </c>
      <c r="ED41" s="18">
        <f t="shared" si="133"/>
        <v>2445.422304670371</v>
      </c>
      <c r="EE41" s="18">
        <f t="shared" si="134"/>
        <v>2526.9930278282432</v>
      </c>
      <c r="EF41" s="18">
        <f t="shared" si="135"/>
        <v>2608.5637509861153</v>
      </c>
      <c r="EG41" s="18">
        <f t="shared" si="136"/>
        <v>2690.1344741439875</v>
      </c>
      <c r="EH41" s="18">
        <f t="shared" si="137"/>
        <v>2771.7051973018597</v>
      </c>
      <c r="EI41" s="18">
        <f t="shared" si="138"/>
        <v>2853.2759204597319</v>
      </c>
      <c r="EJ41" s="18">
        <f t="shared" si="139"/>
        <v>2933.1472535518151</v>
      </c>
      <c r="EK41" s="18">
        <f t="shared" si="140"/>
        <v>3013.0185866438983</v>
      </c>
      <c r="EL41" s="18">
        <f t="shared" si="141"/>
        <v>3092.8899197359815</v>
      </c>
      <c r="EM41" s="18">
        <f t="shared" si="142"/>
        <v>3172.7612528280647</v>
      </c>
      <c r="EN41" s="18">
        <f t="shared" si="143"/>
        <v>3252.6325859201479</v>
      </c>
      <c r="EO41" s="18">
        <f t="shared" si="144"/>
        <v>3332.5039190122311</v>
      </c>
      <c r="EP41" s="18">
        <f t="shared" si="145"/>
        <v>3412.3752521043143</v>
      </c>
      <c r="EQ41" s="18">
        <f t="shared" si="146"/>
        <v>3490.5471951306081</v>
      </c>
      <c r="ER41" s="18">
        <f t="shared" si="147"/>
        <v>3568.7191381569019</v>
      </c>
      <c r="ES41" s="18">
        <f t="shared" si="148"/>
        <v>3646.8910811831956</v>
      </c>
      <c r="ET41" s="18">
        <f t="shared" si="149"/>
        <v>3725.0630242094894</v>
      </c>
      <c r="EU41" s="18">
        <f t="shared" si="150"/>
        <v>3803.2349672357832</v>
      </c>
      <c r="EV41" s="18">
        <f t="shared" si="151"/>
        <v>3881.406910262077</v>
      </c>
      <c r="EW41" s="18">
        <f t="shared" si="152"/>
        <v>3959.5788532883707</v>
      </c>
      <c r="EX41" s="18">
        <f t="shared" si="153"/>
        <v>4036.0514062488755</v>
      </c>
      <c r="EY41" s="18">
        <f t="shared" si="154"/>
        <v>4112.5239592093803</v>
      </c>
      <c r="EZ41" s="18">
        <f t="shared" si="155"/>
        <v>4188.9965121698851</v>
      </c>
      <c r="FA41" s="18">
        <f t="shared" si="156"/>
        <v>4265.4690651303899</v>
      </c>
      <c r="FB41" s="18">
        <f t="shared" si="157"/>
        <v>4341.9416180908947</v>
      </c>
      <c r="FC41" s="18">
        <f t="shared" si="158"/>
        <v>4418.4141710513995</v>
      </c>
      <c r="FD41" s="18">
        <f t="shared" si="159"/>
        <v>4494.8867240119043</v>
      </c>
      <c r="FE41" s="18">
        <f t="shared" si="160"/>
        <v>4569.6598869066202</v>
      </c>
      <c r="FF41" s="18">
        <f t="shared" si="161"/>
        <v>4644.433049801336</v>
      </c>
      <c r="FG41" s="18">
        <f t="shared" si="162"/>
        <v>4719.2062126960518</v>
      </c>
      <c r="FH41" s="18">
        <f t="shared" si="163"/>
        <v>4793.9793755907676</v>
      </c>
      <c r="FI41" s="18">
        <f t="shared" si="164"/>
        <v>4868.7525384854835</v>
      </c>
      <c r="FJ41" s="18">
        <f t="shared" si="165"/>
        <v>4943.5257013801993</v>
      </c>
      <c r="FK41" s="18">
        <f t="shared" si="166"/>
        <v>5018.2988642749151</v>
      </c>
      <c r="FL41" s="18">
        <f t="shared" si="167"/>
        <v>5091.372637103842</v>
      </c>
      <c r="FM41" s="18">
        <f t="shared" si="168"/>
        <v>5164.4464099327688</v>
      </c>
      <c r="FN41" s="18">
        <f t="shared" si="169"/>
        <v>5237.5201827616957</v>
      </c>
      <c r="FO41" s="18">
        <f t="shared" si="170"/>
        <v>5310.5939555906225</v>
      </c>
      <c r="FP41" s="18">
        <f t="shared" si="171"/>
        <v>5383.6677284195493</v>
      </c>
      <c r="FQ41" s="18">
        <f t="shared" si="172"/>
        <v>5456.7415012484762</v>
      </c>
      <c r="FR41" s="18">
        <f t="shared" si="173"/>
        <v>5529.815274077403</v>
      </c>
      <c r="FS41" s="18">
        <f t="shared" si="174"/>
        <v>5601.1896568405409</v>
      </c>
      <c r="FT41" s="18">
        <f t="shared" si="175"/>
        <v>5672.5640396036788</v>
      </c>
      <c r="FU41" s="18">
        <f t="shared" si="176"/>
        <v>5743.9384223668167</v>
      </c>
      <c r="FV41" s="18">
        <f t="shared" si="177"/>
        <v>5815.3128051299545</v>
      </c>
      <c r="FW41" s="18">
        <f t="shared" si="178"/>
        <v>5886.6871878930924</v>
      </c>
      <c r="FX41" s="18">
        <f t="shared" si="179"/>
        <v>5958.0615706562303</v>
      </c>
      <c r="FY41" s="18">
        <f t="shared" si="180"/>
        <v>6029.4359534193682</v>
      </c>
      <c r="FZ41" s="18">
        <f t="shared" si="181"/>
        <v>6099.1109461167171</v>
      </c>
      <c r="GA41" s="18">
        <f t="shared" si="182"/>
        <v>6168.785938814066</v>
      </c>
      <c r="GB41" s="18">
        <f t="shared" si="183"/>
        <v>6238.4609315114149</v>
      </c>
      <c r="GC41" s="18">
        <f t="shared" si="184"/>
        <v>6308.1359242087638</v>
      </c>
      <c r="GD41" s="18">
        <f t="shared" si="185"/>
        <v>6377.8109169061127</v>
      </c>
      <c r="GE41" s="18">
        <f t="shared" si="186"/>
        <v>6447.4859096034616</v>
      </c>
      <c r="GF41" s="18">
        <f t="shared" si="187"/>
        <v>6517.1609023008104</v>
      </c>
      <c r="GG41" s="18">
        <f t="shared" si="188"/>
        <v>6585.1365049323704</v>
      </c>
      <c r="GH41" s="18">
        <f t="shared" si="189"/>
        <v>6653.1121075639303</v>
      </c>
      <c r="GI41" s="18">
        <f t="shared" si="190"/>
        <v>6721.0877101954902</v>
      </c>
      <c r="GJ41" s="18">
        <f t="shared" si="191"/>
        <v>6789.0633128270501</v>
      </c>
      <c r="GK41" s="18">
        <f t="shared" si="192"/>
        <v>6857.0389154586101</v>
      </c>
      <c r="GL41" s="18">
        <f t="shared" si="193"/>
        <v>6925.01451809017</v>
      </c>
      <c r="GM41" s="18">
        <f t="shared" si="194"/>
        <v>6992.9901207217299</v>
      </c>
      <c r="GN41" s="18">
        <f t="shared" si="195"/>
        <v>7059.2663332875009</v>
      </c>
      <c r="GO41" s="18">
        <f t="shared" si="196"/>
        <v>7125.5425458532718</v>
      </c>
      <c r="GP41" s="18">
        <f t="shared" si="197"/>
        <v>7191.8187584190428</v>
      </c>
      <c r="GQ41" s="18">
        <f t="shared" si="198"/>
        <v>7258.0949709848137</v>
      </c>
      <c r="GR41" s="18">
        <f t="shared" si="199"/>
        <v>7324.3711835505846</v>
      </c>
      <c r="GS41" s="18">
        <f t="shared" si="200"/>
        <v>7390.6473961163556</v>
      </c>
      <c r="GT41" s="18">
        <f t="shared" si="201"/>
        <v>7456.9236086821265</v>
      </c>
      <c r="GU41" s="18">
        <f t="shared" si="202"/>
        <v>7521.5004311821085</v>
      </c>
      <c r="GV41" s="18">
        <f t="shared" si="203"/>
        <v>7586.0772536820905</v>
      </c>
      <c r="GW41" s="18">
        <f t="shared" si="204"/>
        <v>7650.6540761820725</v>
      </c>
      <c r="GX41" s="18"/>
    </row>
    <row r="42" spans="1:206" x14ac:dyDescent="0.25">
      <c r="B42" t="s">
        <v>146</v>
      </c>
      <c r="C42">
        <v>1.41</v>
      </c>
      <c r="D42" s="18">
        <f t="shared" si="103"/>
        <v>78.305228521649994</v>
      </c>
      <c r="E42" s="18">
        <f t="shared" si="205"/>
        <v>78.305228521649994</v>
      </c>
      <c r="F42" s="18">
        <f t="shared" si="205"/>
        <v>78.305228521649994</v>
      </c>
      <c r="G42" s="18">
        <f t="shared" si="205"/>
        <v>78.305228521649994</v>
      </c>
      <c r="H42" s="18">
        <f t="shared" si="205"/>
        <v>78.305228521649994</v>
      </c>
      <c r="I42" s="18">
        <f t="shared" si="205"/>
        <v>78.305228521649994</v>
      </c>
      <c r="J42" s="18">
        <f t="shared" si="205"/>
        <v>78.305228521649994</v>
      </c>
      <c r="K42" s="18">
        <f t="shared" si="205"/>
        <v>78.305228521649994</v>
      </c>
      <c r="L42" s="18">
        <f t="shared" si="205"/>
        <v>78.305228521649994</v>
      </c>
      <c r="M42" s="18">
        <f t="shared" si="205"/>
        <v>78.305228521649994</v>
      </c>
      <c r="N42" s="18">
        <f t="shared" si="205"/>
        <v>78.305228521649994</v>
      </c>
      <c r="O42" s="18">
        <f t="shared" si="205"/>
        <v>78.305228521649994</v>
      </c>
      <c r="P42" s="18">
        <f t="shared" si="205"/>
        <v>78.305228521649994</v>
      </c>
      <c r="Q42" s="18">
        <f t="shared" si="205"/>
        <v>78.305228521649994</v>
      </c>
      <c r="R42" s="18">
        <f t="shared" si="205"/>
        <v>78.305228521649994</v>
      </c>
      <c r="S42" s="18">
        <f t="shared" si="205"/>
        <v>78.305228521649994</v>
      </c>
      <c r="T42" s="18">
        <f t="shared" si="205"/>
        <v>78.305228521649994</v>
      </c>
      <c r="U42" s="18">
        <f t="shared" si="205"/>
        <v>78.305228521649994</v>
      </c>
      <c r="V42" s="18">
        <f t="shared" si="205"/>
        <v>78.305228521649994</v>
      </c>
      <c r="W42" s="18">
        <f t="shared" si="205"/>
        <v>78.305228521649994</v>
      </c>
      <c r="X42" s="18">
        <f t="shared" si="205"/>
        <v>76.739123951216982</v>
      </c>
      <c r="Y42" s="18">
        <f t="shared" si="205"/>
        <v>76.739123951216982</v>
      </c>
      <c r="Z42" s="18">
        <f t="shared" si="205"/>
        <v>76.739123951216982</v>
      </c>
      <c r="AA42" s="18">
        <f t="shared" si="205"/>
        <v>76.739123951216982</v>
      </c>
      <c r="AB42" s="18">
        <f t="shared" si="205"/>
        <v>76.739123951216982</v>
      </c>
      <c r="AC42" s="18">
        <f t="shared" si="205"/>
        <v>76.739123951216982</v>
      </c>
      <c r="AD42" s="18">
        <f t="shared" si="205"/>
        <v>76.739123951216982</v>
      </c>
      <c r="AE42" s="18">
        <f t="shared" si="205"/>
        <v>75.173019380783984</v>
      </c>
      <c r="AF42" s="18">
        <f t="shared" si="205"/>
        <v>75.173019380783984</v>
      </c>
      <c r="AG42" s="18">
        <f t="shared" si="205"/>
        <v>75.173019380783984</v>
      </c>
      <c r="AH42" s="18">
        <f t="shared" si="205"/>
        <v>75.173019380783984</v>
      </c>
      <c r="AI42" s="18">
        <f t="shared" si="205"/>
        <v>75.173019380783984</v>
      </c>
      <c r="AJ42" s="18">
        <f t="shared" si="205"/>
        <v>75.173019380783984</v>
      </c>
      <c r="AK42" s="18">
        <f t="shared" si="205"/>
        <v>75.173019380783984</v>
      </c>
      <c r="AL42" s="18">
        <f t="shared" si="205"/>
        <v>73.606914810350986</v>
      </c>
      <c r="AM42" s="18">
        <f t="shared" si="205"/>
        <v>73.606914810350986</v>
      </c>
      <c r="AN42" s="18">
        <f t="shared" si="205"/>
        <v>73.606914810350986</v>
      </c>
      <c r="AO42" s="18">
        <f t="shared" si="205"/>
        <v>73.606914810350986</v>
      </c>
      <c r="AP42" s="18">
        <f t="shared" si="205"/>
        <v>73.606914810350986</v>
      </c>
      <c r="AQ42" s="18">
        <f t="shared" si="205"/>
        <v>73.606914810350986</v>
      </c>
      <c r="AR42" s="18">
        <f t="shared" si="205"/>
        <v>73.606914810350986</v>
      </c>
      <c r="AS42" s="18">
        <f t="shared" si="205"/>
        <v>72.040810239917988</v>
      </c>
      <c r="AT42" s="18">
        <f t="shared" si="205"/>
        <v>72.040810239917988</v>
      </c>
      <c r="AU42" s="18">
        <f t="shared" si="205"/>
        <v>72.040810239917988</v>
      </c>
      <c r="AV42" s="18">
        <f t="shared" si="205"/>
        <v>72.040810239917988</v>
      </c>
      <c r="AW42" s="18">
        <f t="shared" si="205"/>
        <v>72.040810239917988</v>
      </c>
      <c r="AX42" s="18">
        <f t="shared" si="205"/>
        <v>72.040810239917988</v>
      </c>
      <c r="AY42" s="18">
        <f t="shared" si="205"/>
        <v>72.040810239917988</v>
      </c>
      <c r="AZ42" s="18">
        <f t="shared" si="205"/>
        <v>70.47470566948499</v>
      </c>
      <c r="BA42" s="18">
        <f t="shared" si="205"/>
        <v>70.47470566948499</v>
      </c>
      <c r="BB42" s="18">
        <f t="shared" si="205"/>
        <v>70.47470566948499</v>
      </c>
      <c r="BC42" s="18">
        <f t="shared" si="205"/>
        <v>70.47470566948499</v>
      </c>
      <c r="BD42" s="18">
        <f t="shared" si="205"/>
        <v>70.47470566948499</v>
      </c>
      <c r="BE42" s="18">
        <f t="shared" si="205"/>
        <v>70.47470566948499</v>
      </c>
      <c r="BF42" s="18">
        <f t="shared" si="205"/>
        <v>70.47470566948499</v>
      </c>
      <c r="BG42" s="18">
        <f t="shared" si="205"/>
        <v>68.908601099051992</v>
      </c>
      <c r="BH42" s="18">
        <f t="shared" si="205"/>
        <v>68.908601099051992</v>
      </c>
      <c r="BI42" s="18">
        <f t="shared" si="205"/>
        <v>68.908601099051992</v>
      </c>
      <c r="BJ42" s="18">
        <f t="shared" si="205"/>
        <v>68.908601099051992</v>
      </c>
      <c r="BK42" s="18">
        <f t="shared" si="205"/>
        <v>68.908601099051992</v>
      </c>
      <c r="BL42" s="18">
        <f t="shared" si="205"/>
        <v>68.908601099051992</v>
      </c>
      <c r="BM42" s="18">
        <f t="shared" si="205"/>
        <v>68.908601099051992</v>
      </c>
      <c r="BN42" s="18">
        <f t="shared" si="205"/>
        <v>67.342496528618994</v>
      </c>
      <c r="BO42" s="18">
        <f t="shared" si="205"/>
        <v>67.342496528618994</v>
      </c>
      <c r="BP42" s="18">
        <f t="shared" ref="BP42:CY45" si="210">((($B$9*$C42)*BP$17)*$B$5)*$B$3+((($B$9*$C42)*BP$17)*(1-$B$5))</f>
        <v>67.342496528618994</v>
      </c>
      <c r="BQ42" s="18">
        <f t="shared" si="210"/>
        <v>67.342496528618994</v>
      </c>
      <c r="BR42" s="18">
        <f t="shared" si="210"/>
        <v>67.342496528618994</v>
      </c>
      <c r="BS42" s="18">
        <f t="shared" si="210"/>
        <v>67.342496528618994</v>
      </c>
      <c r="BT42" s="18">
        <f t="shared" si="210"/>
        <v>67.342496528618994</v>
      </c>
      <c r="BU42" s="18">
        <f t="shared" si="210"/>
        <v>65.776391958185997</v>
      </c>
      <c r="BV42" s="18">
        <f t="shared" si="210"/>
        <v>65.776391958185997</v>
      </c>
      <c r="BW42" s="18">
        <f t="shared" si="210"/>
        <v>65.776391958185997</v>
      </c>
      <c r="BX42" s="18">
        <f t="shared" si="210"/>
        <v>65.776391958185997</v>
      </c>
      <c r="BY42" s="18">
        <f t="shared" si="210"/>
        <v>65.776391958185997</v>
      </c>
      <c r="BZ42" s="18">
        <f t="shared" si="210"/>
        <v>65.776391958185997</v>
      </c>
      <c r="CA42" s="18">
        <f t="shared" si="210"/>
        <v>65.776391958185997</v>
      </c>
      <c r="CB42" s="18">
        <f t="shared" si="210"/>
        <v>64.210287387752985</v>
      </c>
      <c r="CC42" s="18">
        <f t="shared" si="210"/>
        <v>64.210287387752985</v>
      </c>
      <c r="CD42" s="18">
        <f t="shared" si="210"/>
        <v>64.210287387752985</v>
      </c>
      <c r="CE42" s="18">
        <f t="shared" si="210"/>
        <v>64.210287387752985</v>
      </c>
      <c r="CF42" s="18">
        <f t="shared" si="210"/>
        <v>64.210287387752985</v>
      </c>
      <c r="CG42" s="18">
        <f t="shared" si="210"/>
        <v>64.210287387752985</v>
      </c>
      <c r="CH42" s="18">
        <f t="shared" si="210"/>
        <v>64.210287387752985</v>
      </c>
      <c r="CI42" s="18">
        <f t="shared" si="210"/>
        <v>62.644182817320001</v>
      </c>
      <c r="CJ42" s="18">
        <f t="shared" si="210"/>
        <v>62.644182817320001</v>
      </c>
      <c r="CK42" s="18">
        <f t="shared" si="210"/>
        <v>62.644182817320001</v>
      </c>
      <c r="CL42" s="18">
        <f t="shared" si="210"/>
        <v>62.644182817320001</v>
      </c>
      <c r="CM42" s="18">
        <f t="shared" si="210"/>
        <v>62.644182817320001</v>
      </c>
      <c r="CN42" s="18">
        <f t="shared" si="210"/>
        <v>62.644182817320001</v>
      </c>
      <c r="CO42" s="18">
        <f t="shared" si="210"/>
        <v>62.644182817320001</v>
      </c>
      <c r="CP42" s="18">
        <f t="shared" si="210"/>
        <v>61.078078246886989</v>
      </c>
      <c r="CQ42" s="18">
        <f t="shared" si="210"/>
        <v>61.078078246886989</v>
      </c>
      <c r="CR42" s="18">
        <f t="shared" si="210"/>
        <v>61.078078246886989</v>
      </c>
      <c r="CS42" s="18">
        <f t="shared" si="210"/>
        <v>61.078078246886989</v>
      </c>
      <c r="CT42" s="18">
        <f t="shared" si="210"/>
        <v>61.078078246886989</v>
      </c>
      <c r="CU42" s="18">
        <f t="shared" si="210"/>
        <v>61.078078246886989</v>
      </c>
      <c r="CV42" s="18">
        <f t="shared" si="210"/>
        <v>61.078078246886989</v>
      </c>
      <c r="CW42" s="18">
        <f t="shared" si="210"/>
        <v>59.511973676453991</v>
      </c>
      <c r="CX42" s="18">
        <f t="shared" si="210"/>
        <v>59.511973676453991</v>
      </c>
      <c r="CY42" s="18">
        <f t="shared" si="210"/>
        <v>59.511973676453991</v>
      </c>
      <c r="DA42" s="18" t="str">
        <f t="shared" si="206"/>
        <v>TE</v>
      </c>
      <c r="DB42" s="18">
        <f t="shared" si="106"/>
        <v>78.305228521649994</v>
      </c>
      <c r="DC42" s="18">
        <f t="shared" si="107"/>
        <v>156.61045704329999</v>
      </c>
      <c r="DD42" s="18">
        <f t="shared" ref="DD42:DE42" si="211">+DC42+F42</f>
        <v>234.91568556494997</v>
      </c>
      <c r="DE42" s="18">
        <f t="shared" si="211"/>
        <v>313.22091408659998</v>
      </c>
      <c r="DF42" s="18">
        <f t="shared" si="109"/>
        <v>391.52614260824998</v>
      </c>
      <c r="DG42" s="18">
        <f t="shared" si="110"/>
        <v>469.83137112989999</v>
      </c>
      <c r="DH42" s="18">
        <f t="shared" si="111"/>
        <v>548.13659965155</v>
      </c>
      <c r="DI42" s="18">
        <f t="shared" si="112"/>
        <v>626.44182817319995</v>
      </c>
      <c r="DJ42" s="18">
        <f t="shared" si="113"/>
        <v>704.7470566948499</v>
      </c>
      <c r="DK42" s="18">
        <f t="shared" si="114"/>
        <v>783.05228521649985</v>
      </c>
      <c r="DL42" s="18">
        <f t="shared" si="115"/>
        <v>861.35751373814981</v>
      </c>
      <c r="DM42" s="18">
        <f t="shared" si="116"/>
        <v>939.66274225979976</v>
      </c>
      <c r="DN42" s="18">
        <f t="shared" si="117"/>
        <v>1017.9679707814497</v>
      </c>
      <c r="DO42" s="18">
        <f t="shared" si="118"/>
        <v>1096.2731993030998</v>
      </c>
      <c r="DP42" s="18">
        <f t="shared" si="119"/>
        <v>1174.5784278247497</v>
      </c>
      <c r="DQ42" s="18">
        <f t="shared" si="120"/>
        <v>1252.8836563463997</v>
      </c>
      <c r="DR42" s="18">
        <f t="shared" si="121"/>
        <v>1331.1888848680496</v>
      </c>
      <c r="DS42" s="18">
        <f t="shared" si="122"/>
        <v>1409.4941133896996</v>
      </c>
      <c r="DT42" s="18">
        <f t="shared" si="123"/>
        <v>1487.7993419113495</v>
      </c>
      <c r="DU42" s="18">
        <f t="shared" si="124"/>
        <v>1566.1045704329995</v>
      </c>
      <c r="DV42" s="18">
        <f t="shared" si="125"/>
        <v>1642.8436943842164</v>
      </c>
      <c r="DW42" s="18">
        <f t="shared" si="126"/>
        <v>1719.5828183354333</v>
      </c>
      <c r="DX42" s="18">
        <f t="shared" si="127"/>
        <v>1796.3219422866503</v>
      </c>
      <c r="DY42" s="18">
        <f t="shared" si="128"/>
        <v>1873.0610662378672</v>
      </c>
      <c r="DZ42" s="18">
        <f t="shared" si="129"/>
        <v>1949.8001901890841</v>
      </c>
      <c r="EA42" s="18">
        <f t="shared" si="130"/>
        <v>2026.539314140301</v>
      </c>
      <c r="EB42" s="18">
        <f t="shared" si="131"/>
        <v>2103.2784380915182</v>
      </c>
      <c r="EC42" s="18">
        <f t="shared" si="132"/>
        <v>2178.4514574723021</v>
      </c>
      <c r="ED42" s="18">
        <f t="shared" si="133"/>
        <v>2253.624476853086</v>
      </c>
      <c r="EE42" s="18">
        <f t="shared" si="134"/>
        <v>2328.7974962338699</v>
      </c>
      <c r="EF42" s="18">
        <f t="shared" si="135"/>
        <v>2403.9705156146538</v>
      </c>
      <c r="EG42" s="18">
        <f t="shared" si="136"/>
        <v>2479.1435349954377</v>
      </c>
      <c r="EH42" s="18">
        <f t="shared" si="137"/>
        <v>2554.3165543762216</v>
      </c>
      <c r="EI42" s="18">
        <f t="shared" si="138"/>
        <v>2629.4895737570055</v>
      </c>
      <c r="EJ42" s="18">
        <f t="shared" si="139"/>
        <v>2703.0964885673566</v>
      </c>
      <c r="EK42" s="18">
        <f t="shared" si="140"/>
        <v>2776.7034033777077</v>
      </c>
      <c r="EL42" s="18">
        <f t="shared" si="141"/>
        <v>2850.3103181880588</v>
      </c>
      <c r="EM42" s="18">
        <f t="shared" si="142"/>
        <v>2923.9172329984099</v>
      </c>
      <c r="EN42" s="18">
        <f t="shared" si="143"/>
        <v>2997.524147808761</v>
      </c>
      <c r="EO42" s="18">
        <f t="shared" si="144"/>
        <v>3071.1310626191121</v>
      </c>
      <c r="EP42" s="18">
        <f t="shared" si="145"/>
        <v>3144.7379774294632</v>
      </c>
      <c r="EQ42" s="18">
        <f t="shared" si="146"/>
        <v>3216.778787669381</v>
      </c>
      <c r="ER42" s="18">
        <f t="shared" si="147"/>
        <v>3288.8195979092989</v>
      </c>
      <c r="ES42" s="18">
        <f t="shared" si="148"/>
        <v>3360.8604081492167</v>
      </c>
      <c r="ET42" s="18">
        <f t="shared" si="149"/>
        <v>3432.9012183891346</v>
      </c>
      <c r="EU42" s="18">
        <f t="shared" si="150"/>
        <v>3504.9420286290524</v>
      </c>
      <c r="EV42" s="18">
        <f t="shared" si="151"/>
        <v>3576.9828388689702</v>
      </c>
      <c r="EW42" s="18">
        <f t="shared" si="152"/>
        <v>3649.0236491088881</v>
      </c>
      <c r="EX42" s="18">
        <f t="shared" si="153"/>
        <v>3719.4983547783731</v>
      </c>
      <c r="EY42" s="18">
        <f t="shared" si="154"/>
        <v>3789.9730604478582</v>
      </c>
      <c r="EZ42" s="18">
        <f t="shared" si="155"/>
        <v>3860.4477661173432</v>
      </c>
      <c r="FA42" s="18">
        <f t="shared" si="156"/>
        <v>3930.9224717868283</v>
      </c>
      <c r="FB42" s="18">
        <f t="shared" si="157"/>
        <v>4001.3971774563133</v>
      </c>
      <c r="FC42" s="18">
        <f t="shared" si="158"/>
        <v>4071.8718831257984</v>
      </c>
      <c r="FD42" s="18">
        <f t="shared" si="159"/>
        <v>4142.3465887952834</v>
      </c>
      <c r="FE42" s="18">
        <f t="shared" si="160"/>
        <v>4211.2551898943357</v>
      </c>
      <c r="FF42" s="18">
        <f t="shared" si="161"/>
        <v>4280.1637909933879</v>
      </c>
      <c r="FG42" s="18">
        <f t="shared" si="162"/>
        <v>4349.0723920924402</v>
      </c>
      <c r="FH42" s="18">
        <f t="shared" si="163"/>
        <v>4417.9809931914924</v>
      </c>
      <c r="FI42" s="18">
        <f t="shared" si="164"/>
        <v>4486.8895942905447</v>
      </c>
      <c r="FJ42" s="18">
        <f t="shared" si="165"/>
        <v>4555.7981953895969</v>
      </c>
      <c r="FK42" s="18">
        <f t="shared" si="166"/>
        <v>4624.7067964886492</v>
      </c>
      <c r="FL42" s="18">
        <f t="shared" si="167"/>
        <v>4692.0492930172677</v>
      </c>
      <c r="FM42" s="18">
        <f t="shared" si="168"/>
        <v>4759.3917895458871</v>
      </c>
      <c r="FN42" s="18">
        <f t="shared" si="169"/>
        <v>4826.7342860745066</v>
      </c>
      <c r="FO42" s="18">
        <f t="shared" si="170"/>
        <v>4894.076782603126</v>
      </c>
      <c r="FP42" s="18">
        <f t="shared" si="171"/>
        <v>4961.4192791317455</v>
      </c>
      <c r="FQ42" s="18">
        <f t="shared" si="172"/>
        <v>5028.7617756603649</v>
      </c>
      <c r="FR42" s="18">
        <f t="shared" si="173"/>
        <v>5096.1042721889844</v>
      </c>
      <c r="FS42" s="18">
        <f t="shared" si="174"/>
        <v>5161.8806641471701</v>
      </c>
      <c r="FT42" s="18">
        <f t="shared" si="175"/>
        <v>5227.6570561053559</v>
      </c>
      <c r="FU42" s="18">
        <f t="shared" si="176"/>
        <v>5293.4334480635416</v>
      </c>
      <c r="FV42" s="18">
        <f t="shared" si="177"/>
        <v>5359.2098400217274</v>
      </c>
      <c r="FW42" s="18">
        <f t="shared" si="178"/>
        <v>5424.9862319799131</v>
      </c>
      <c r="FX42" s="18">
        <f t="shared" si="179"/>
        <v>5490.7626239380988</v>
      </c>
      <c r="FY42" s="18">
        <f t="shared" si="180"/>
        <v>5556.5390158962846</v>
      </c>
      <c r="FZ42" s="18">
        <f t="shared" si="181"/>
        <v>5620.7493032840375</v>
      </c>
      <c r="GA42" s="18">
        <f t="shared" si="182"/>
        <v>5684.9595906717905</v>
      </c>
      <c r="GB42" s="18">
        <f t="shared" si="183"/>
        <v>5749.1698780595434</v>
      </c>
      <c r="GC42" s="18">
        <f t="shared" si="184"/>
        <v>5813.3801654472963</v>
      </c>
      <c r="GD42" s="18">
        <f t="shared" si="185"/>
        <v>5877.5904528350493</v>
      </c>
      <c r="GE42" s="18">
        <f t="shared" si="186"/>
        <v>5941.8007402228022</v>
      </c>
      <c r="GF42" s="18">
        <f t="shared" si="187"/>
        <v>6006.0110276105552</v>
      </c>
      <c r="GG42" s="18">
        <f t="shared" si="188"/>
        <v>6068.6552104278753</v>
      </c>
      <c r="GH42" s="18">
        <f t="shared" si="189"/>
        <v>6131.2993932451955</v>
      </c>
      <c r="GI42" s="18">
        <f t="shared" si="190"/>
        <v>6193.9435760625156</v>
      </c>
      <c r="GJ42" s="18">
        <f t="shared" si="191"/>
        <v>6256.5877588798357</v>
      </c>
      <c r="GK42" s="18">
        <f t="shared" si="192"/>
        <v>6319.2319416971559</v>
      </c>
      <c r="GL42" s="18">
        <f t="shared" si="193"/>
        <v>6381.876124514476</v>
      </c>
      <c r="GM42" s="18">
        <f t="shared" si="194"/>
        <v>6444.5203073317962</v>
      </c>
      <c r="GN42" s="18">
        <f t="shared" si="195"/>
        <v>6505.5983855786835</v>
      </c>
      <c r="GO42" s="18">
        <f t="shared" si="196"/>
        <v>6566.6764638255709</v>
      </c>
      <c r="GP42" s="18">
        <f t="shared" si="197"/>
        <v>6627.7545420724582</v>
      </c>
      <c r="GQ42" s="18">
        <f t="shared" si="198"/>
        <v>6688.8326203193456</v>
      </c>
      <c r="GR42" s="18">
        <f t="shared" si="199"/>
        <v>6749.9106985662329</v>
      </c>
      <c r="GS42" s="18">
        <f t="shared" si="200"/>
        <v>6810.9887768131202</v>
      </c>
      <c r="GT42" s="18">
        <f t="shared" si="201"/>
        <v>6872.0668550600076</v>
      </c>
      <c r="GU42" s="18">
        <f t="shared" si="202"/>
        <v>6931.5788287364612</v>
      </c>
      <c r="GV42" s="18">
        <f t="shared" si="203"/>
        <v>6991.0908024129149</v>
      </c>
      <c r="GW42" s="18">
        <f t="shared" si="204"/>
        <v>7050.6027760893685</v>
      </c>
      <c r="GX42" s="18"/>
    </row>
    <row r="43" spans="1:206" x14ac:dyDescent="0.25">
      <c r="B43" t="s">
        <v>151</v>
      </c>
      <c r="C43">
        <v>1.6</v>
      </c>
      <c r="D43" s="18">
        <f t="shared" si="103"/>
        <v>88.856996903999999</v>
      </c>
      <c r="E43" s="18">
        <f t="shared" ref="E43:BP46" si="212">((($B$9*$C43)*E$17)*$B$5)*$B$3+((($B$9*$C43)*E$17)*(1-$B$5))</f>
        <v>88.856996903999999</v>
      </c>
      <c r="F43" s="18">
        <f t="shared" si="212"/>
        <v>88.856996903999999</v>
      </c>
      <c r="G43" s="18">
        <f t="shared" si="212"/>
        <v>88.856996903999999</v>
      </c>
      <c r="H43" s="18">
        <f t="shared" si="212"/>
        <v>88.856996903999999</v>
      </c>
      <c r="I43" s="18">
        <f t="shared" si="212"/>
        <v>88.856996903999999</v>
      </c>
      <c r="J43" s="18">
        <f t="shared" si="212"/>
        <v>88.856996903999999</v>
      </c>
      <c r="K43" s="18">
        <f t="shared" si="212"/>
        <v>88.856996903999999</v>
      </c>
      <c r="L43" s="18">
        <f t="shared" si="212"/>
        <v>88.856996903999999</v>
      </c>
      <c r="M43" s="18">
        <f t="shared" si="212"/>
        <v>88.856996903999999</v>
      </c>
      <c r="N43" s="18">
        <f t="shared" si="212"/>
        <v>88.856996903999999</v>
      </c>
      <c r="O43" s="18">
        <f t="shared" si="212"/>
        <v>88.856996903999999</v>
      </c>
      <c r="P43" s="18">
        <f t="shared" si="212"/>
        <v>88.856996903999999</v>
      </c>
      <c r="Q43" s="18">
        <f t="shared" si="212"/>
        <v>88.856996903999999</v>
      </c>
      <c r="R43" s="18">
        <f t="shared" si="212"/>
        <v>88.856996903999999</v>
      </c>
      <c r="S43" s="18">
        <f t="shared" si="212"/>
        <v>88.856996903999999</v>
      </c>
      <c r="T43" s="18">
        <f t="shared" si="212"/>
        <v>88.856996903999999</v>
      </c>
      <c r="U43" s="18">
        <f t="shared" si="212"/>
        <v>88.856996903999999</v>
      </c>
      <c r="V43" s="18">
        <f t="shared" si="212"/>
        <v>88.856996903999999</v>
      </c>
      <c r="W43" s="18">
        <f t="shared" si="212"/>
        <v>88.856996903999999</v>
      </c>
      <c r="X43" s="18">
        <f t="shared" si="212"/>
        <v>87.079856965920001</v>
      </c>
      <c r="Y43" s="18">
        <f t="shared" si="212"/>
        <v>87.079856965920001</v>
      </c>
      <c r="Z43" s="18">
        <f t="shared" si="212"/>
        <v>87.079856965920001</v>
      </c>
      <c r="AA43" s="18">
        <f t="shared" si="212"/>
        <v>87.079856965920001</v>
      </c>
      <c r="AB43" s="18">
        <f t="shared" si="212"/>
        <v>87.079856965920001</v>
      </c>
      <c r="AC43" s="18">
        <f t="shared" si="212"/>
        <v>87.079856965920001</v>
      </c>
      <c r="AD43" s="18">
        <f t="shared" si="212"/>
        <v>87.079856965920001</v>
      </c>
      <c r="AE43" s="18">
        <f t="shared" si="212"/>
        <v>85.302717027840004</v>
      </c>
      <c r="AF43" s="18">
        <f t="shared" si="212"/>
        <v>85.302717027840004</v>
      </c>
      <c r="AG43" s="18">
        <f t="shared" si="212"/>
        <v>85.302717027840004</v>
      </c>
      <c r="AH43" s="18">
        <f t="shared" si="212"/>
        <v>85.302717027840004</v>
      </c>
      <c r="AI43" s="18">
        <f t="shared" si="212"/>
        <v>85.302717027840004</v>
      </c>
      <c r="AJ43" s="18">
        <f t="shared" si="212"/>
        <v>85.302717027840004</v>
      </c>
      <c r="AK43" s="18">
        <f t="shared" si="212"/>
        <v>85.302717027840004</v>
      </c>
      <c r="AL43" s="18">
        <f t="shared" si="212"/>
        <v>83.525577089759992</v>
      </c>
      <c r="AM43" s="18">
        <f t="shared" si="212"/>
        <v>83.525577089759992</v>
      </c>
      <c r="AN43" s="18">
        <f t="shared" si="212"/>
        <v>83.525577089759992</v>
      </c>
      <c r="AO43" s="18">
        <f t="shared" si="212"/>
        <v>83.525577089759992</v>
      </c>
      <c r="AP43" s="18">
        <f t="shared" si="212"/>
        <v>83.525577089759992</v>
      </c>
      <c r="AQ43" s="18">
        <f t="shared" si="212"/>
        <v>83.525577089759992</v>
      </c>
      <c r="AR43" s="18">
        <f t="shared" si="212"/>
        <v>83.525577089759992</v>
      </c>
      <c r="AS43" s="18">
        <f t="shared" si="212"/>
        <v>81.748437151680008</v>
      </c>
      <c r="AT43" s="18">
        <f t="shared" si="212"/>
        <v>81.748437151680008</v>
      </c>
      <c r="AU43" s="18">
        <f t="shared" si="212"/>
        <v>81.748437151680008</v>
      </c>
      <c r="AV43" s="18">
        <f t="shared" si="212"/>
        <v>81.748437151680008</v>
      </c>
      <c r="AW43" s="18">
        <f t="shared" si="212"/>
        <v>81.748437151680008</v>
      </c>
      <c r="AX43" s="18">
        <f t="shared" si="212"/>
        <v>81.748437151680008</v>
      </c>
      <c r="AY43" s="18">
        <f t="shared" si="212"/>
        <v>81.748437151680008</v>
      </c>
      <c r="AZ43" s="18">
        <f t="shared" si="212"/>
        <v>79.971297213599996</v>
      </c>
      <c r="BA43" s="18">
        <f t="shared" si="212"/>
        <v>79.971297213599996</v>
      </c>
      <c r="BB43" s="18">
        <f t="shared" si="212"/>
        <v>79.971297213599996</v>
      </c>
      <c r="BC43" s="18">
        <f t="shared" si="212"/>
        <v>79.971297213599996</v>
      </c>
      <c r="BD43" s="18">
        <f t="shared" si="212"/>
        <v>79.971297213599996</v>
      </c>
      <c r="BE43" s="18">
        <f t="shared" si="212"/>
        <v>79.971297213599996</v>
      </c>
      <c r="BF43" s="18">
        <f t="shared" si="212"/>
        <v>79.971297213599996</v>
      </c>
      <c r="BG43" s="18">
        <f t="shared" si="212"/>
        <v>78.194157275519999</v>
      </c>
      <c r="BH43" s="18">
        <f t="shared" si="212"/>
        <v>78.194157275519999</v>
      </c>
      <c r="BI43" s="18">
        <f t="shared" si="212"/>
        <v>78.194157275519999</v>
      </c>
      <c r="BJ43" s="18">
        <f t="shared" si="212"/>
        <v>78.194157275519999</v>
      </c>
      <c r="BK43" s="18">
        <f t="shared" si="212"/>
        <v>78.194157275519999</v>
      </c>
      <c r="BL43" s="18">
        <f t="shared" si="212"/>
        <v>78.194157275519999</v>
      </c>
      <c r="BM43" s="18">
        <f t="shared" si="212"/>
        <v>78.194157275519999</v>
      </c>
      <c r="BN43" s="18">
        <f t="shared" si="212"/>
        <v>76.417017337440001</v>
      </c>
      <c r="BO43" s="18">
        <f t="shared" si="212"/>
        <v>76.417017337440001</v>
      </c>
      <c r="BP43" s="18">
        <f t="shared" si="212"/>
        <v>76.417017337440001</v>
      </c>
      <c r="BQ43" s="18">
        <f t="shared" si="210"/>
        <v>76.417017337440001</v>
      </c>
      <c r="BR43" s="18">
        <f t="shared" si="210"/>
        <v>76.417017337440001</v>
      </c>
      <c r="BS43" s="18">
        <f t="shared" si="210"/>
        <v>76.417017337440001</v>
      </c>
      <c r="BT43" s="18">
        <f t="shared" si="210"/>
        <v>76.417017337440001</v>
      </c>
      <c r="BU43" s="18">
        <f t="shared" si="210"/>
        <v>74.639877399360017</v>
      </c>
      <c r="BV43" s="18">
        <f t="shared" si="210"/>
        <v>74.639877399360017</v>
      </c>
      <c r="BW43" s="18">
        <f t="shared" si="210"/>
        <v>74.639877399360017</v>
      </c>
      <c r="BX43" s="18">
        <f t="shared" si="210"/>
        <v>74.639877399360017</v>
      </c>
      <c r="BY43" s="18">
        <f t="shared" si="210"/>
        <v>74.639877399360017</v>
      </c>
      <c r="BZ43" s="18">
        <f t="shared" si="210"/>
        <v>74.639877399360017</v>
      </c>
      <c r="CA43" s="18">
        <f t="shared" si="210"/>
        <v>74.639877399360017</v>
      </c>
      <c r="CB43" s="18">
        <f t="shared" si="210"/>
        <v>72.862737461280005</v>
      </c>
      <c r="CC43" s="18">
        <f t="shared" si="210"/>
        <v>72.862737461280005</v>
      </c>
      <c r="CD43" s="18">
        <f t="shared" si="210"/>
        <v>72.862737461280005</v>
      </c>
      <c r="CE43" s="18">
        <f t="shared" si="210"/>
        <v>72.862737461280005</v>
      </c>
      <c r="CF43" s="18">
        <f t="shared" si="210"/>
        <v>72.862737461280005</v>
      </c>
      <c r="CG43" s="18">
        <f t="shared" si="210"/>
        <v>72.862737461280005</v>
      </c>
      <c r="CH43" s="18">
        <f t="shared" si="210"/>
        <v>72.862737461280005</v>
      </c>
      <c r="CI43" s="18">
        <f t="shared" si="210"/>
        <v>71.085597523200008</v>
      </c>
      <c r="CJ43" s="18">
        <f t="shared" si="210"/>
        <v>71.085597523200008</v>
      </c>
      <c r="CK43" s="18">
        <f t="shared" si="210"/>
        <v>71.085597523200008</v>
      </c>
      <c r="CL43" s="18">
        <f t="shared" si="210"/>
        <v>71.085597523200008</v>
      </c>
      <c r="CM43" s="18">
        <f t="shared" si="210"/>
        <v>71.085597523200008</v>
      </c>
      <c r="CN43" s="18">
        <f t="shared" si="210"/>
        <v>71.085597523200008</v>
      </c>
      <c r="CO43" s="18">
        <f t="shared" si="210"/>
        <v>71.085597523200008</v>
      </c>
      <c r="CP43" s="18">
        <f t="shared" si="210"/>
        <v>69.30845758512001</v>
      </c>
      <c r="CQ43" s="18">
        <f t="shared" si="210"/>
        <v>69.30845758512001</v>
      </c>
      <c r="CR43" s="18">
        <f t="shared" si="210"/>
        <v>69.30845758512001</v>
      </c>
      <c r="CS43" s="18">
        <f t="shared" si="210"/>
        <v>69.30845758512001</v>
      </c>
      <c r="CT43" s="18">
        <f t="shared" si="210"/>
        <v>69.30845758512001</v>
      </c>
      <c r="CU43" s="18">
        <f t="shared" si="210"/>
        <v>69.30845758512001</v>
      </c>
      <c r="CV43" s="18">
        <f t="shared" si="210"/>
        <v>69.30845758512001</v>
      </c>
      <c r="CW43" s="18">
        <f t="shared" si="210"/>
        <v>67.531317647039998</v>
      </c>
      <c r="CX43" s="18">
        <f t="shared" si="210"/>
        <v>67.531317647039998</v>
      </c>
      <c r="CY43" s="18">
        <f t="shared" si="210"/>
        <v>67.531317647039998</v>
      </c>
      <c r="DA43" s="18" t="str">
        <f t="shared" si="206"/>
        <v>TF</v>
      </c>
      <c r="DB43" s="18">
        <f t="shared" si="106"/>
        <v>88.856996903999999</v>
      </c>
      <c r="DC43" s="18">
        <f t="shared" si="107"/>
        <v>177.713993808</v>
      </c>
      <c r="DD43" s="18">
        <f t="shared" ref="DD43:DE43" si="213">+DC43+F43</f>
        <v>266.57099071200003</v>
      </c>
      <c r="DE43" s="18">
        <f t="shared" si="213"/>
        <v>355.427987616</v>
      </c>
      <c r="DF43" s="18">
        <f t="shared" si="109"/>
        <v>444.28498451999997</v>
      </c>
      <c r="DG43" s="18">
        <f t="shared" si="110"/>
        <v>533.14198142399994</v>
      </c>
      <c r="DH43" s="18">
        <f t="shared" si="111"/>
        <v>621.99897832799991</v>
      </c>
      <c r="DI43" s="18">
        <f t="shared" si="112"/>
        <v>710.85597523199988</v>
      </c>
      <c r="DJ43" s="18">
        <f t="shared" si="113"/>
        <v>799.71297213599985</v>
      </c>
      <c r="DK43" s="18">
        <f t="shared" si="114"/>
        <v>888.56996903999982</v>
      </c>
      <c r="DL43" s="18">
        <f t="shared" si="115"/>
        <v>977.42696594399979</v>
      </c>
      <c r="DM43" s="18">
        <f t="shared" si="116"/>
        <v>1066.2839628479999</v>
      </c>
      <c r="DN43" s="18">
        <f t="shared" si="117"/>
        <v>1155.1409597519998</v>
      </c>
      <c r="DO43" s="18">
        <f t="shared" si="118"/>
        <v>1243.9979566559998</v>
      </c>
      <c r="DP43" s="18">
        <f t="shared" si="119"/>
        <v>1332.8549535599998</v>
      </c>
      <c r="DQ43" s="18">
        <f t="shared" si="120"/>
        <v>1421.7119504639998</v>
      </c>
      <c r="DR43" s="18">
        <f t="shared" si="121"/>
        <v>1510.5689473679997</v>
      </c>
      <c r="DS43" s="18">
        <f t="shared" si="122"/>
        <v>1599.4259442719997</v>
      </c>
      <c r="DT43" s="18">
        <f t="shared" si="123"/>
        <v>1688.2829411759997</v>
      </c>
      <c r="DU43" s="18">
        <f t="shared" si="124"/>
        <v>1777.1399380799996</v>
      </c>
      <c r="DV43" s="18">
        <f t="shared" si="125"/>
        <v>1864.2197950459197</v>
      </c>
      <c r="DW43" s="18">
        <f t="shared" si="126"/>
        <v>1951.2996520118397</v>
      </c>
      <c r="DX43" s="18">
        <f t="shared" si="127"/>
        <v>2038.3795089777598</v>
      </c>
      <c r="DY43" s="18">
        <f t="shared" si="128"/>
        <v>2125.4593659436796</v>
      </c>
      <c r="DZ43" s="18">
        <f t="shared" si="129"/>
        <v>2212.5392229095996</v>
      </c>
      <c r="EA43" s="18">
        <f t="shared" si="130"/>
        <v>2299.6190798755197</v>
      </c>
      <c r="EB43" s="18">
        <f t="shared" si="131"/>
        <v>2386.6989368414397</v>
      </c>
      <c r="EC43" s="18">
        <f t="shared" si="132"/>
        <v>2472.0016538692798</v>
      </c>
      <c r="ED43" s="18">
        <f t="shared" si="133"/>
        <v>2557.30437089712</v>
      </c>
      <c r="EE43" s="18">
        <f t="shared" si="134"/>
        <v>2642.6070879249601</v>
      </c>
      <c r="EF43" s="18">
        <f t="shared" si="135"/>
        <v>2727.9098049528002</v>
      </c>
      <c r="EG43" s="18">
        <f t="shared" si="136"/>
        <v>2813.2125219806403</v>
      </c>
      <c r="EH43" s="18">
        <f t="shared" si="137"/>
        <v>2898.5152390084804</v>
      </c>
      <c r="EI43" s="18">
        <f t="shared" si="138"/>
        <v>2983.8179560363205</v>
      </c>
      <c r="EJ43" s="18">
        <f t="shared" si="139"/>
        <v>3067.3435331260807</v>
      </c>
      <c r="EK43" s="18">
        <f t="shared" si="140"/>
        <v>3150.8691102158409</v>
      </c>
      <c r="EL43" s="18">
        <f t="shared" si="141"/>
        <v>3234.3946873056011</v>
      </c>
      <c r="EM43" s="18">
        <f t="shared" si="142"/>
        <v>3317.9202643953613</v>
      </c>
      <c r="EN43" s="18">
        <f t="shared" si="143"/>
        <v>3401.4458414851215</v>
      </c>
      <c r="EO43" s="18">
        <f t="shared" si="144"/>
        <v>3484.9714185748817</v>
      </c>
      <c r="EP43" s="18">
        <f t="shared" si="145"/>
        <v>3568.4969956646419</v>
      </c>
      <c r="EQ43" s="18">
        <f t="shared" si="146"/>
        <v>3650.2454328163217</v>
      </c>
      <c r="ER43" s="18">
        <f t="shared" si="147"/>
        <v>3731.9938699680015</v>
      </c>
      <c r="ES43" s="18">
        <f t="shared" si="148"/>
        <v>3813.7423071196813</v>
      </c>
      <c r="ET43" s="18">
        <f t="shared" si="149"/>
        <v>3895.4907442713611</v>
      </c>
      <c r="EU43" s="18">
        <f t="shared" si="150"/>
        <v>3977.2391814230409</v>
      </c>
      <c r="EV43" s="18">
        <f t="shared" si="151"/>
        <v>4058.9876185747207</v>
      </c>
      <c r="EW43" s="18">
        <f t="shared" si="152"/>
        <v>4140.736055726401</v>
      </c>
      <c r="EX43" s="18">
        <f t="shared" si="153"/>
        <v>4220.7073529400013</v>
      </c>
      <c r="EY43" s="18">
        <f t="shared" si="154"/>
        <v>4300.6786501536017</v>
      </c>
      <c r="EZ43" s="18">
        <f t="shared" si="155"/>
        <v>4380.649947367202</v>
      </c>
      <c r="FA43" s="18">
        <f t="shared" si="156"/>
        <v>4460.6212445808023</v>
      </c>
      <c r="FB43" s="18">
        <f t="shared" si="157"/>
        <v>4540.5925417944027</v>
      </c>
      <c r="FC43" s="18">
        <f t="shared" si="158"/>
        <v>4620.563839008003</v>
      </c>
      <c r="FD43" s="18">
        <f t="shared" si="159"/>
        <v>4700.5351362216034</v>
      </c>
      <c r="FE43" s="18">
        <f t="shared" si="160"/>
        <v>4778.7292934971238</v>
      </c>
      <c r="FF43" s="18">
        <f t="shared" si="161"/>
        <v>4856.9234507726442</v>
      </c>
      <c r="FG43" s="18">
        <f t="shared" si="162"/>
        <v>4935.1176080481646</v>
      </c>
      <c r="FH43" s="18">
        <f t="shared" si="163"/>
        <v>5013.311765323685</v>
      </c>
      <c r="FI43" s="18">
        <f t="shared" si="164"/>
        <v>5091.5059225992054</v>
      </c>
      <c r="FJ43" s="18">
        <f t="shared" si="165"/>
        <v>5169.7000798747258</v>
      </c>
      <c r="FK43" s="18">
        <f t="shared" si="166"/>
        <v>5247.8942371502462</v>
      </c>
      <c r="FL43" s="18">
        <f t="shared" si="167"/>
        <v>5324.3112544876858</v>
      </c>
      <c r="FM43" s="18">
        <f t="shared" si="168"/>
        <v>5400.7282718251254</v>
      </c>
      <c r="FN43" s="18">
        <f t="shared" si="169"/>
        <v>5477.1452891625649</v>
      </c>
      <c r="FO43" s="18">
        <f t="shared" si="170"/>
        <v>5553.5623065000045</v>
      </c>
      <c r="FP43" s="18">
        <f t="shared" si="171"/>
        <v>5629.9793238374441</v>
      </c>
      <c r="FQ43" s="18">
        <f t="shared" si="172"/>
        <v>5706.3963411748837</v>
      </c>
      <c r="FR43" s="18">
        <f t="shared" si="173"/>
        <v>5782.8133585123232</v>
      </c>
      <c r="FS43" s="18">
        <f t="shared" si="174"/>
        <v>5857.4532359116829</v>
      </c>
      <c r="FT43" s="18">
        <f t="shared" si="175"/>
        <v>5932.0931133110425</v>
      </c>
      <c r="FU43" s="18">
        <f t="shared" si="176"/>
        <v>6006.7329907104022</v>
      </c>
      <c r="FV43" s="18">
        <f t="shared" si="177"/>
        <v>6081.3728681097618</v>
      </c>
      <c r="FW43" s="18">
        <f t="shared" si="178"/>
        <v>6156.0127455091215</v>
      </c>
      <c r="FX43" s="18">
        <f t="shared" si="179"/>
        <v>6230.6526229084811</v>
      </c>
      <c r="FY43" s="18">
        <f t="shared" si="180"/>
        <v>6305.2925003078408</v>
      </c>
      <c r="FZ43" s="18">
        <f t="shared" si="181"/>
        <v>6378.1552377691205</v>
      </c>
      <c r="GA43" s="18">
        <f t="shared" si="182"/>
        <v>6451.0179752304002</v>
      </c>
      <c r="GB43" s="18">
        <f t="shared" si="183"/>
        <v>6523.8807126916799</v>
      </c>
      <c r="GC43" s="18">
        <f t="shared" si="184"/>
        <v>6596.7434501529597</v>
      </c>
      <c r="GD43" s="18">
        <f t="shared" si="185"/>
        <v>6669.6061876142394</v>
      </c>
      <c r="GE43" s="18">
        <f t="shared" si="186"/>
        <v>6742.4689250755191</v>
      </c>
      <c r="GF43" s="18">
        <f t="shared" si="187"/>
        <v>6815.3316625367988</v>
      </c>
      <c r="GG43" s="18">
        <f t="shared" si="188"/>
        <v>6886.4172600599986</v>
      </c>
      <c r="GH43" s="18">
        <f t="shared" si="189"/>
        <v>6957.5028575831984</v>
      </c>
      <c r="GI43" s="18">
        <f t="shared" si="190"/>
        <v>7028.5884551063982</v>
      </c>
      <c r="GJ43" s="18">
        <f t="shared" si="191"/>
        <v>7099.674052629598</v>
      </c>
      <c r="GK43" s="18">
        <f t="shared" si="192"/>
        <v>7170.7596501527978</v>
      </c>
      <c r="GL43" s="18">
        <f t="shared" si="193"/>
        <v>7241.8452476759976</v>
      </c>
      <c r="GM43" s="18">
        <f t="shared" si="194"/>
        <v>7312.9308451991974</v>
      </c>
      <c r="GN43" s="18">
        <f t="shared" si="195"/>
        <v>7382.2393027843173</v>
      </c>
      <c r="GO43" s="18">
        <f t="shared" si="196"/>
        <v>7451.5477603694371</v>
      </c>
      <c r="GP43" s="18">
        <f t="shared" si="197"/>
        <v>7520.856217954557</v>
      </c>
      <c r="GQ43" s="18">
        <f t="shared" si="198"/>
        <v>7590.1646755396769</v>
      </c>
      <c r="GR43" s="18">
        <f t="shared" si="199"/>
        <v>7659.4731331247967</v>
      </c>
      <c r="GS43" s="18">
        <f t="shared" si="200"/>
        <v>7728.7815907099166</v>
      </c>
      <c r="GT43" s="18">
        <f t="shared" si="201"/>
        <v>7798.0900482950365</v>
      </c>
      <c r="GU43" s="18">
        <f t="shared" si="202"/>
        <v>7865.6213659420764</v>
      </c>
      <c r="GV43" s="18">
        <f t="shared" si="203"/>
        <v>7933.1526835891164</v>
      </c>
      <c r="GW43" s="18">
        <f t="shared" si="204"/>
        <v>8000.6840012361563</v>
      </c>
      <c r="GX43" s="18"/>
    </row>
    <row r="44" spans="1:206" x14ac:dyDescent="0.25">
      <c r="B44" t="s">
        <v>65</v>
      </c>
      <c r="C44">
        <v>1.64</v>
      </c>
      <c r="D44" s="18">
        <f t="shared" si="103"/>
        <v>91.078421826599993</v>
      </c>
      <c r="E44" s="18">
        <f t="shared" si="212"/>
        <v>91.078421826599993</v>
      </c>
      <c r="F44" s="18">
        <f t="shared" si="212"/>
        <v>91.078421826599993</v>
      </c>
      <c r="G44" s="18">
        <f t="shared" si="212"/>
        <v>91.078421826599993</v>
      </c>
      <c r="H44" s="18">
        <f t="shared" si="212"/>
        <v>91.078421826599993</v>
      </c>
      <c r="I44" s="18">
        <f t="shared" si="212"/>
        <v>91.078421826599993</v>
      </c>
      <c r="J44" s="18">
        <f t="shared" si="212"/>
        <v>91.078421826599993</v>
      </c>
      <c r="K44" s="18">
        <f t="shared" si="212"/>
        <v>91.078421826599993</v>
      </c>
      <c r="L44" s="18">
        <f t="shared" si="212"/>
        <v>91.078421826599993</v>
      </c>
      <c r="M44" s="18">
        <f t="shared" si="212"/>
        <v>91.078421826599993</v>
      </c>
      <c r="N44" s="18">
        <f t="shared" si="212"/>
        <v>91.078421826599993</v>
      </c>
      <c r="O44" s="18">
        <f t="shared" si="212"/>
        <v>91.078421826599993</v>
      </c>
      <c r="P44" s="18">
        <f t="shared" si="212"/>
        <v>91.078421826599993</v>
      </c>
      <c r="Q44" s="18">
        <f t="shared" si="212"/>
        <v>91.078421826599993</v>
      </c>
      <c r="R44" s="18">
        <f t="shared" si="212"/>
        <v>91.078421826599993</v>
      </c>
      <c r="S44" s="18">
        <f t="shared" si="212"/>
        <v>91.078421826599993</v>
      </c>
      <c r="T44" s="18">
        <f t="shared" si="212"/>
        <v>91.078421826599993</v>
      </c>
      <c r="U44" s="18">
        <f t="shared" si="212"/>
        <v>91.078421826599993</v>
      </c>
      <c r="V44" s="18">
        <f t="shared" si="212"/>
        <v>91.078421826599993</v>
      </c>
      <c r="W44" s="18">
        <f t="shared" si="212"/>
        <v>91.078421826599993</v>
      </c>
      <c r="X44" s="18">
        <f t="shared" si="212"/>
        <v>89.256853390068002</v>
      </c>
      <c r="Y44" s="18">
        <f t="shared" si="212"/>
        <v>89.256853390068002</v>
      </c>
      <c r="Z44" s="18">
        <f t="shared" si="212"/>
        <v>89.256853390068002</v>
      </c>
      <c r="AA44" s="18">
        <f t="shared" si="212"/>
        <v>89.256853390068002</v>
      </c>
      <c r="AB44" s="18">
        <f t="shared" si="212"/>
        <v>89.256853390068002</v>
      </c>
      <c r="AC44" s="18">
        <f t="shared" si="212"/>
        <v>89.256853390068002</v>
      </c>
      <c r="AD44" s="18">
        <f t="shared" si="212"/>
        <v>89.256853390068002</v>
      </c>
      <c r="AE44" s="18">
        <f t="shared" si="212"/>
        <v>87.435284953535984</v>
      </c>
      <c r="AF44" s="18">
        <f t="shared" si="212"/>
        <v>87.435284953535984</v>
      </c>
      <c r="AG44" s="18">
        <f t="shared" si="212"/>
        <v>87.435284953535984</v>
      </c>
      <c r="AH44" s="18">
        <f t="shared" si="212"/>
        <v>87.435284953535984</v>
      </c>
      <c r="AI44" s="18">
        <f t="shared" si="212"/>
        <v>87.435284953535984</v>
      </c>
      <c r="AJ44" s="18">
        <f t="shared" si="212"/>
        <v>87.435284953535984</v>
      </c>
      <c r="AK44" s="18">
        <f t="shared" si="212"/>
        <v>87.435284953535984</v>
      </c>
      <c r="AL44" s="18">
        <f t="shared" si="212"/>
        <v>85.613716517003994</v>
      </c>
      <c r="AM44" s="18">
        <f t="shared" si="212"/>
        <v>85.613716517003994</v>
      </c>
      <c r="AN44" s="18">
        <f t="shared" si="212"/>
        <v>85.613716517003994</v>
      </c>
      <c r="AO44" s="18">
        <f t="shared" si="212"/>
        <v>85.613716517003994</v>
      </c>
      <c r="AP44" s="18">
        <f t="shared" si="212"/>
        <v>85.613716517003994</v>
      </c>
      <c r="AQ44" s="18">
        <f t="shared" si="212"/>
        <v>85.613716517003994</v>
      </c>
      <c r="AR44" s="18">
        <f t="shared" si="212"/>
        <v>85.613716517003994</v>
      </c>
      <c r="AS44" s="18">
        <f t="shared" si="212"/>
        <v>83.792148080472003</v>
      </c>
      <c r="AT44" s="18">
        <f t="shared" si="212"/>
        <v>83.792148080472003</v>
      </c>
      <c r="AU44" s="18">
        <f t="shared" si="212"/>
        <v>83.792148080472003</v>
      </c>
      <c r="AV44" s="18">
        <f t="shared" si="212"/>
        <v>83.792148080472003</v>
      </c>
      <c r="AW44" s="18">
        <f t="shared" si="212"/>
        <v>83.792148080472003</v>
      </c>
      <c r="AX44" s="18">
        <f t="shared" si="212"/>
        <v>83.792148080472003</v>
      </c>
      <c r="AY44" s="18">
        <f t="shared" si="212"/>
        <v>83.792148080472003</v>
      </c>
      <c r="AZ44" s="18">
        <f t="shared" si="212"/>
        <v>81.970579643939999</v>
      </c>
      <c r="BA44" s="18">
        <f t="shared" si="212"/>
        <v>81.970579643939999</v>
      </c>
      <c r="BB44" s="18">
        <f t="shared" si="212"/>
        <v>81.970579643939999</v>
      </c>
      <c r="BC44" s="18">
        <f t="shared" si="212"/>
        <v>81.970579643939999</v>
      </c>
      <c r="BD44" s="18">
        <f t="shared" si="212"/>
        <v>81.970579643939999</v>
      </c>
      <c r="BE44" s="18">
        <f t="shared" si="212"/>
        <v>81.970579643939999</v>
      </c>
      <c r="BF44" s="18">
        <f t="shared" si="212"/>
        <v>81.970579643939999</v>
      </c>
      <c r="BG44" s="18">
        <f t="shared" si="212"/>
        <v>80.149011207407995</v>
      </c>
      <c r="BH44" s="18">
        <f t="shared" si="212"/>
        <v>80.149011207407995</v>
      </c>
      <c r="BI44" s="18">
        <f t="shared" si="212"/>
        <v>80.149011207407995</v>
      </c>
      <c r="BJ44" s="18">
        <f t="shared" si="212"/>
        <v>80.149011207407995</v>
      </c>
      <c r="BK44" s="18">
        <f t="shared" si="212"/>
        <v>80.149011207407995</v>
      </c>
      <c r="BL44" s="18">
        <f t="shared" si="212"/>
        <v>80.149011207407995</v>
      </c>
      <c r="BM44" s="18">
        <f t="shared" si="212"/>
        <v>80.149011207407995</v>
      </c>
      <c r="BN44" s="18">
        <f t="shared" si="212"/>
        <v>78.32744277087599</v>
      </c>
      <c r="BO44" s="18">
        <f t="shared" si="212"/>
        <v>78.32744277087599</v>
      </c>
      <c r="BP44" s="18">
        <f t="shared" si="212"/>
        <v>78.32744277087599</v>
      </c>
      <c r="BQ44" s="18">
        <f t="shared" si="210"/>
        <v>78.32744277087599</v>
      </c>
      <c r="BR44" s="18">
        <f t="shared" si="210"/>
        <v>78.32744277087599</v>
      </c>
      <c r="BS44" s="18">
        <f t="shared" si="210"/>
        <v>78.32744277087599</v>
      </c>
      <c r="BT44" s="18">
        <f t="shared" si="210"/>
        <v>78.32744277087599</v>
      </c>
      <c r="BU44" s="18">
        <f t="shared" si="210"/>
        <v>76.505874334344</v>
      </c>
      <c r="BV44" s="18">
        <f t="shared" si="210"/>
        <v>76.505874334344</v>
      </c>
      <c r="BW44" s="18">
        <f t="shared" si="210"/>
        <v>76.505874334344</v>
      </c>
      <c r="BX44" s="18">
        <f t="shared" si="210"/>
        <v>76.505874334344</v>
      </c>
      <c r="BY44" s="18">
        <f t="shared" si="210"/>
        <v>76.505874334344</v>
      </c>
      <c r="BZ44" s="18">
        <f t="shared" si="210"/>
        <v>76.505874334344</v>
      </c>
      <c r="CA44" s="18">
        <f t="shared" si="210"/>
        <v>76.505874334344</v>
      </c>
      <c r="CB44" s="18">
        <f t="shared" si="210"/>
        <v>74.684305897811981</v>
      </c>
      <c r="CC44" s="18">
        <f t="shared" si="210"/>
        <v>74.684305897811981</v>
      </c>
      <c r="CD44" s="18">
        <f t="shared" si="210"/>
        <v>74.684305897811981</v>
      </c>
      <c r="CE44" s="18">
        <f t="shared" si="210"/>
        <v>74.684305897811981</v>
      </c>
      <c r="CF44" s="18">
        <f t="shared" si="210"/>
        <v>74.684305897811981</v>
      </c>
      <c r="CG44" s="18">
        <f t="shared" si="210"/>
        <v>74.684305897811981</v>
      </c>
      <c r="CH44" s="18">
        <f t="shared" si="210"/>
        <v>74.684305897811981</v>
      </c>
      <c r="CI44" s="18">
        <f t="shared" si="210"/>
        <v>72.862737461279991</v>
      </c>
      <c r="CJ44" s="18">
        <f t="shared" si="210"/>
        <v>72.862737461279991</v>
      </c>
      <c r="CK44" s="18">
        <f t="shared" si="210"/>
        <v>72.862737461279991</v>
      </c>
      <c r="CL44" s="18">
        <f t="shared" si="210"/>
        <v>72.862737461279991</v>
      </c>
      <c r="CM44" s="18">
        <f t="shared" si="210"/>
        <v>72.862737461279991</v>
      </c>
      <c r="CN44" s="18">
        <f t="shared" si="210"/>
        <v>72.862737461279991</v>
      </c>
      <c r="CO44" s="18">
        <f t="shared" si="210"/>
        <v>72.862737461279991</v>
      </c>
      <c r="CP44" s="18">
        <f t="shared" si="210"/>
        <v>71.041169024748001</v>
      </c>
      <c r="CQ44" s="18">
        <f t="shared" si="210"/>
        <v>71.041169024748001</v>
      </c>
      <c r="CR44" s="18">
        <f t="shared" si="210"/>
        <v>71.041169024748001</v>
      </c>
      <c r="CS44" s="18">
        <f t="shared" si="210"/>
        <v>71.041169024748001</v>
      </c>
      <c r="CT44" s="18">
        <f t="shared" si="210"/>
        <v>71.041169024748001</v>
      </c>
      <c r="CU44" s="18">
        <f t="shared" si="210"/>
        <v>71.041169024748001</v>
      </c>
      <c r="CV44" s="18">
        <f t="shared" si="210"/>
        <v>71.041169024748001</v>
      </c>
      <c r="CW44" s="18">
        <f t="shared" si="210"/>
        <v>69.219600588215997</v>
      </c>
      <c r="CX44" s="18">
        <f t="shared" si="210"/>
        <v>69.219600588215997</v>
      </c>
      <c r="CY44" s="18">
        <f t="shared" si="210"/>
        <v>69.219600588215997</v>
      </c>
      <c r="DA44" s="18" t="str">
        <f t="shared" si="206"/>
        <v>TG</v>
      </c>
      <c r="DB44" s="18">
        <f t="shared" si="106"/>
        <v>91.078421826599993</v>
      </c>
      <c r="DC44" s="18">
        <f t="shared" si="107"/>
        <v>182.15684365319999</v>
      </c>
      <c r="DD44" s="18">
        <f t="shared" ref="DD44:DE44" si="214">+DC44+F44</f>
        <v>273.23526547979998</v>
      </c>
      <c r="DE44" s="18">
        <f t="shared" si="214"/>
        <v>364.31368730639997</v>
      </c>
      <c r="DF44" s="18">
        <f t="shared" si="109"/>
        <v>455.39210913299996</v>
      </c>
      <c r="DG44" s="18">
        <f t="shared" si="110"/>
        <v>546.47053095959996</v>
      </c>
      <c r="DH44" s="18">
        <f t="shared" si="111"/>
        <v>637.54895278619995</v>
      </c>
      <c r="DI44" s="18">
        <f t="shared" si="112"/>
        <v>728.62737461279994</v>
      </c>
      <c r="DJ44" s="18">
        <f t="shared" si="113"/>
        <v>819.70579643939993</v>
      </c>
      <c r="DK44" s="18">
        <f t="shared" si="114"/>
        <v>910.78421826599993</v>
      </c>
      <c r="DL44" s="18">
        <f t="shared" si="115"/>
        <v>1001.8626400925999</v>
      </c>
      <c r="DM44" s="18">
        <f t="shared" si="116"/>
        <v>1092.9410619191999</v>
      </c>
      <c r="DN44" s="18">
        <f t="shared" si="117"/>
        <v>1184.0194837457998</v>
      </c>
      <c r="DO44" s="18">
        <f t="shared" si="118"/>
        <v>1275.0979055723997</v>
      </c>
      <c r="DP44" s="18">
        <f t="shared" si="119"/>
        <v>1366.1763273989995</v>
      </c>
      <c r="DQ44" s="18">
        <f t="shared" si="120"/>
        <v>1457.2547492255994</v>
      </c>
      <c r="DR44" s="18">
        <f t="shared" si="121"/>
        <v>1548.3331710521993</v>
      </c>
      <c r="DS44" s="18">
        <f t="shared" si="122"/>
        <v>1639.4115928787992</v>
      </c>
      <c r="DT44" s="18">
        <f t="shared" si="123"/>
        <v>1730.4900147053991</v>
      </c>
      <c r="DU44" s="18">
        <f t="shared" si="124"/>
        <v>1821.5684365319989</v>
      </c>
      <c r="DV44" s="18">
        <f t="shared" si="125"/>
        <v>1910.825289922067</v>
      </c>
      <c r="DW44" s="18">
        <f t="shared" si="126"/>
        <v>2000.082143312135</v>
      </c>
      <c r="DX44" s="18">
        <f t="shared" si="127"/>
        <v>2089.3389967022031</v>
      </c>
      <c r="DY44" s="18">
        <f t="shared" si="128"/>
        <v>2178.5958500922711</v>
      </c>
      <c r="DZ44" s="18">
        <f t="shared" si="129"/>
        <v>2267.8527034823392</v>
      </c>
      <c r="EA44" s="18">
        <f t="shared" si="130"/>
        <v>2357.1095568724072</v>
      </c>
      <c r="EB44" s="18">
        <f t="shared" si="131"/>
        <v>2446.3664102624753</v>
      </c>
      <c r="EC44" s="18">
        <f t="shared" si="132"/>
        <v>2533.8016952160115</v>
      </c>
      <c r="ED44" s="18">
        <f t="shared" si="133"/>
        <v>2621.2369801695477</v>
      </c>
      <c r="EE44" s="18">
        <f t="shared" si="134"/>
        <v>2708.6722651230839</v>
      </c>
      <c r="EF44" s="18">
        <f t="shared" si="135"/>
        <v>2796.1075500766201</v>
      </c>
      <c r="EG44" s="18">
        <f t="shared" si="136"/>
        <v>2883.5428350301563</v>
      </c>
      <c r="EH44" s="18">
        <f t="shared" si="137"/>
        <v>2970.9781199836925</v>
      </c>
      <c r="EI44" s="18">
        <f t="shared" si="138"/>
        <v>3058.4134049372287</v>
      </c>
      <c r="EJ44" s="18">
        <f t="shared" si="139"/>
        <v>3144.0271214542327</v>
      </c>
      <c r="EK44" s="18">
        <f t="shared" si="140"/>
        <v>3229.6408379712366</v>
      </c>
      <c r="EL44" s="18">
        <f t="shared" si="141"/>
        <v>3315.2545544882405</v>
      </c>
      <c r="EM44" s="18">
        <f t="shared" si="142"/>
        <v>3400.8682710052444</v>
      </c>
      <c r="EN44" s="18">
        <f t="shared" si="143"/>
        <v>3486.4819875222483</v>
      </c>
      <c r="EO44" s="18">
        <f t="shared" si="144"/>
        <v>3572.0957040392523</v>
      </c>
      <c r="EP44" s="18">
        <f t="shared" si="145"/>
        <v>3657.7094205562562</v>
      </c>
      <c r="EQ44" s="18">
        <f t="shared" si="146"/>
        <v>3741.5015686367283</v>
      </c>
      <c r="ER44" s="18">
        <f t="shared" si="147"/>
        <v>3825.2937167172004</v>
      </c>
      <c r="ES44" s="18">
        <f t="shared" si="148"/>
        <v>3909.0858647976725</v>
      </c>
      <c r="ET44" s="18">
        <f t="shared" si="149"/>
        <v>3992.8780128781445</v>
      </c>
      <c r="EU44" s="18">
        <f t="shared" si="150"/>
        <v>4076.6701609586166</v>
      </c>
      <c r="EV44" s="18">
        <f t="shared" si="151"/>
        <v>4160.4623090390887</v>
      </c>
      <c r="EW44" s="18">
        <f t="shared" si="152"/>
        <v>4244.2544571195604</v>
      </c>
      <c r="EX44" s="18">
        <f t="shared" si="153"/>
        <v>4326.2250367635006</v>
      </c>
      <c r="EY44" s="18">
        <f t="shared" si="154"/>
        <v>4408.1956164074409</v>
      </c>
      <c r="EZ44" s="18">
        <f t="shared" si="155"/>
        <v>4490.1661960513811</v>
      </c>
      <c r="FA44" s="18">
        <f t="shared" si="156"/>
        <v>4572.1367756953214</v>
      </c>
      <c r="FB44" s="18">
        <f t="shared" si="157"/>
        <v>4654.1073553392616</v>
      </c>
      <c r="FC44" s="18">
        <f t="shared" si="158"/>
        <v>4736.0779349832019</v>
      </c>
      <c r="FD44" s="18">
        <f t="shared" si="159"/>
        <v>4818.0485146271421</v>
      </c>
      <c r="FE44" s="18">
        <f t="shared" si="160"/>
        <v>4898.1975258345501</v>
      </c>
      <c r="FF44" s="18">
        <f t="shared" si="161"/>
        <v>4978.3465370419581</v>
      </c>
      <c r="FG44" s="18">
        <f t="shared" si="162"/>
        <v>5058.495548249366</v>
      </c>
      <c r="FH44" s="18">
        <f t="shared" si="163"/>
        <v>5138.644559456774</v>
      </c>
      <c r="FI44" s="18">
        <f t="shared" si="164"/>
        <v>5218.793570664182</v>
      </c>
      <c r="FJ44" s="18">
        <f t="shared" si="165"/>
        <v>5298.9425818715899</v>
      </c>
      <c r="FK44" s="18">
        <f t="shared" si="166"/>
        <v>5379.0915930789979</v>
      </c>
      <c r="FL44" s="18">
        <f t="shared" si="167"/>
        <v>5457.4190358498736</v>
      </c>
      <c r="FM44" s="18">
        <f t="shared" si="168"/>
        <v>5535.7464786207493</v>
      </c>
      <c r="FN44" s="18">
        <f t="shared" si="169"/>
        <v>5614.0739213916249</v>
      </c>
      <c r="FO44" s="18">
        <f t="shared" si="170"/>
        <v>5692.4013641625006</v>
      </c>
      <c r="FP44" s="18">
        <f t="shared" si="171"/>
        <v>5770.7288069333763</v>
      </c>
      <c r="FQ44" s="18">
        <f t="shared" si="172"/>
        <v>5849.056249704252</v>
      </c>
      <c r="FR44" s="18">
        <f t="shared" si="173"/>
        <v>5927.3836924751276</v>
      </c>
      <c r="FS44" s="18">
        <f t="shared" si="174"/>
        <v>6003.8895668094719</v>
      </c>
      <c r="FT44" s="18">
        <f t="shared" si="175"/>
        <v>6080.3954411438162</v>
      </c>
      <c r="FU44" s="18">
        <f t="shared" si="176"/>
        <v>6156.9013154781605</v>
      </c>
      <c r="FV44" s="18">
        <f t="shared" si="177"/>
        <v>6233.4071898125048</v>
      </c>
      <c r="FW44" s="18">
        <f t="shared" si="178"/>
        <v>6309.9130641468491</v>
      </c>
      <c r="FX44" s="18">
        <f t="shared" si="179"/>
        <v>6386.4189384811934</v>
      </c>
      <c r="FY44" s="18">
        <f t="shared" si="180"/>
        <v>6462.9248128155377</v>
      </c>
      <c r="FZ44" s="18">
        <f t="shared" si="181"/>
        <v>6537.6091187133497</v>
      </c>
      <c r="GA44" s="18">
        <f t="shared" si="182"/>
        <v>6612.2934246111618</v>
      </c>
      <c r="GB44" s="18">
        <f t="shared" si="183"/>
        <v>6686.9777305089738</v>
      </c>
      <c r="GC44" s="18">
        <f t="shared" si="184"/>
        <v>6761.6620364067858</v>
      </c>
      <c r="GD44" s="18">
        <f t="shared" si="185"/>
        <v>6836.3463423045978</v>
      </c>
      <c r="GE44" s="18">
        <f t="shared" si="186"/>
        <v>6911.0306482024098</v>
      </c>
      <c r="GF44" s="18">
        <f t="shared" si="187"/>
        <v>6985.7149541002218</v>
      </c>
      <c r="GG44" s="18">
        <f t="shared" si="188"/>
        <v>7058.5776915615015</v>
      </c>
      <c r="GH44" s="18">
        <f t="shared" si="189"/>
        <v>7131.4404290227812</v>
      </c>
      <c r="GI44" s="18">
        <f t="shared" si="190"/>
        <v>7204.303166484061</v>
      </c>
      <c r="GJ44" s="18">
        <f t="shared" si="191"/>
        <v>7277.1659039453407</v>
      </c>
      <c r="GK44" s="18">
        <f t="shared" si="192"/>
        <v>7350.0286414066204</v>
      </c>
      <c r="GL44" s="18">
        <f t="shared" si="193"/>
        <v>7422.8913788679001</v>
      </c>
      <c r="GM44" s="18">
        <f t="shared" si="194"/>
        <v>7495.7541163291799</v>
      </c>
      <c r="GN44" s="18">
        <f t="shared" si="195"/>
        <v>7566.7952853539282</v>
      </c>
      <c r="GO44" s="18">
        <f t="shared" si="196"/>
        <v>7637.8364543786765</v>
      </c>
      <c r="GP44" s="18">
        <f t="shared" si="197"/>
        <v>7708.8776234034249</v>
      </c>
      <c r="GQ44" s="18">
        <f t="shared" si="198"/>
        <v>7779.9187924281732</v>
      </c>
      <c r="GR44" s="18">
        <f t="shared" si="199"/>
        <v>7850.9599614529216</v>
      </c>
      <c r="GS44" s="18">
        <f t="shared" si="200"/>
        <v>7922.0011304776699</v>
      </c>
      <c r="GT44" s="18">
        <f t="shared" si="201"/>
        <v>7993.0422995024182</v>
      </c>
      <c r="GU44" s="18">
        <f t="shared" si="202"/>
        <v>8062.2619000906343</v>
      </c>
      <c r="GV44" s="18">
        <f t="shared" si="203"/>
        <v>8131.4815006788504</v>
      </c>
      <c r="GW44" s="18">
        <f t="shared" si="204"/>
        <v>8200.7011012670664</v>
      </c>
      <c r="GX44" s="18"/>
    </row>
    <row r="45" spans="1:206" x14ac:dyDescent="0.25">
      <c r="B45" t="s">
        <v>156</v>
      </c>
      <c r="C45">
        <v>1.1499999999999999</v>
      </c>
      <c r="D45" s="18">
        <f t="shared" si="103"/>
        <v>63.865966524749993</v>
      </c>
      <c r="E45" s="18">
        <f t="shared" si="212"/>
        <v>63.865966524749993</v>
      </c>
      <c r="F45" s="18">
        <f t="shared" si="212"/>
        <v>63.865966524749993</v>
      </c>
      <c r="G45" s="18">
        <f t="shared" si="212"/>
        <v>63.865966524749993</v>
      </c>
      <c r="H45" s="18">
        <f t="shared" si="212"/>
        <v>63.865966524749993</v>
      </c>
      <c r="I45" s="18">
        <f t="shared" si="212"/>
        <v>63.865966524749993</v>
      </c>
      <c r="J45" s="18">
        <f t="shared" si="212"/>
        <v>63.865966524749993</v>
      </c>
      <c r="K45" s="18">
        <f t="shared" si="212"/>
        <v>63.865966524749993</v>
      </c>
      <c r="L45" s="18">
        <f t="shared" si="212"/>
        <v>63.865966524749993</v>
      </c>
      <c r="M45" s="18">
        <f t="shared" si="212"/>
        <v>63.865966524749993</v>
      </c>
      <c r="N45" s="18">
        <f t="shared" si="212"/>
        <v>63.865966524749993</v>
      </c>
      <c r="O45" s="18">
        <f t="shared" si="212"/>
        <v>63.865966524749993</v>
      </c>
      <c r="P45" s="18">
        <f t="shared" si="212"/>
        <v>63.865966524749993</v>
      </c>
      <c r="Q45" s="18">
        <f t="shared" si="212"/>
        <v>63.865966524749993</v>
      </c>
      <c r="R45" s="18">
        <f t="shared" si="212"/>
        <v>63.865966524749993</v>
      </c>
      <c r="S45" s="18">
        <f t="shared" si="212"/>
        <v>63.865966524749993</v>
      </c>
      <c r="T45" s="18">
        <f t="shared" si="212"/>
        <v>63.865966524749993</v>
      </c>
      <c r="U45" s="18">
        <f t="shared" si="212"/>
        <v>63.865966524749993</v>
      </c>
      <c r="V45" s="18">
        <f t="shared" si="212"/>
        <v>63.865966524749993</v>
      </c>
      <c r="W45" s="18">
        <f t="shared" si="212"/>
        <v>63.865966524749993</v>
      </c>
      <c r="X45" s="18">
        <f t="shared" si="212"/>
        <v>62.588647194254989</v>
      </c>
      <c r="Y45" s="18">
        <f t="shared" si="212"/>
        <v>62.588647194254989</v>
      </c>
      <c r="Z45" s="18">
        <f t="shared" si="212"/>
        <v>62.588647194254989</v>
      </c>
      <c r="AA45" s="18">
        <f t="shared" si="212"/>
        <v>62.588647194254989</v>
      </c>
      <c r="AB45" s="18">
        <f t="shared" si="212"/>
        <v>62.588647194254989</v>
      </c>
      <c r="AC45" s="18">
        <f t="shared" si="212"/>
        <v>62.588647194254989</v>
      </c>
      <c r="AD45" s="18">
        <f t="shared" si="212"/>
        <v>62.588647194254989</v>
      </c>
      <c r="AE45" s="18">
        <f t="shared" si="212"/>
        <v>61.311327863759985</v>
      </c>
      <c r="AF45" s="18">
        <f t="shared" si="212"/>
        <v>61.311327863759985</v>
      </c>
      <c r="AG45" s="18">
        <f t="shared" si="212"/>
        <v>61.311327863759985</v>
      </c>
      <c r="AH45" s="18">
        <f t="shared" si="212"/>
        <v>61.311327863759985</v>
      </c>
      <c r="AI45" s="18">
        <f t="shared" si="212"/>
        <v>61.311327863759985</v>
      </c>
      <c r="AJ45" s="18">
        <f t="shared" si="212"/>
        <v>61.311327863759985</v>
      </c>
      <c r="AK45" s="18">
        <f t="shared" si="212"/>
        <v>61.311327863759985</v>
      </c>
      <c r="AL45" s="18">
        <f t="shared" si="212"/>
        <v>60.034008533264995</v>
      </c>
      <c r="AM45" s="18">
        <f t="shared" si="212"/>
        <v>60.034008533264995</v>
      </c>
      <c r="AN45" s="18">
        <f t="shared" si="212"/>
        <v>60.034008533264995</v>
      </c>
      <c r="AO45" s="18">
        <f t="shared" si="212"/>
        <v>60.034008533264995</v>
      </c>
      <c r="AP45" s="18">
        <f t="shared" si="212"/>
        <v>60.034008533264995</v>
      </c>
      <c r="AQ45" s="18">
        <f t="shared" si="212"/>
        <v>60.034008533264995</v>
      </c>
      <c r="AR45" s="18">
        <f t="shared" si="212"/>
        <v>60.034008533264995</v>
      </c>
      <c r="AS45" s="18">
        <f t="shared" si="212"/>
        <v>58.756689202769991</v>
      </c>
      <c r="AT45" s="18">
        <f t="shared" si="212"/>
        <v>58.756689202769991</v>
      </c>
      <c r="AU45" s="18">
        <f t="shared" si="212"/>
        <v>58.756689202769991</v>
      </c>
      <c r="AV45" s="18">
        <f t="shared" si="212"/>
        <v>58.756689202769991</v>
      </c>
      <c r="AW45" s="18">
        <f t="shared" si="212"/>
        <v>58.756689202769991</v>
      </c>
      <c r="AX45" s="18">
        <f t="shared" si="212"/>
        <v>58.756689202769991</v>
      </c>
      <c r="AY45" s="18">
        <f t="shared" si="212"/>
        <v>58.756689202769991</v>
      </c>
      <c r="AZ45" s="18">
        <f t="shared" si="212"/>
        <v>57.479369872274987</v>
      </c>
      <c r="BA45" s="18">
        <f t="shared" si="212"/>
        <v>57.479369872274987</v>
      </c>
      <c r="BB45" s="18">
        <f t="shared" si="212"/>
        <v>57.479369872274987</v>
      </c>
      <c r="BC45" s="18">
        <f t="shared" si="212"/>
        <v>57.479369872274987</v>
      </c>
      <c r="BD45" s="18">
        <f t="shared" si="212"/>
        <v>57.479369872274987</v>
      </c>
      <c r="BE45" s="18">
        <f t="shared" si="212"/>
        <v>57.479369872274987</v>
      </c>
      <c r="BF45" s="18">
        <f t="shared" si="212"/>
        <v>57.479369872274987</v>
      </c>
      <c r="BG45" s="18">
        <f t="shared" si="212"/>
        <v>56.202050541779997</v>
      </c>
      <c r="BH45" s="18">
        <f t="shared" si="212"/>
        <v>56.202050541779997</v>
      </c>
      <c r="BI45" s="18">
        <f t="shared" si="212"/>
        <v>56.202050541779997</v>
      </c>
      <c r="BJ45" s="18">
        <f t="shared" si="212"/>
        <v>56.202050541779997</v>
      </c>
      <c r="BK45" s="18">
        <f t="shared" si="212"/>
        <v>56.202050541779997</v>
      </c>
      <c r="BL45" s="18">
        <f t="shared" si="212"/>
        <v>56.202050541779997</v>
      </c>
      <c r="BM45" s="18">
        <f t="shared" si="212"/>
        <v>56.202050541779997</v>
      </c>
      <c r="BN45" s="18">
        <f t="shared" si="212"/>
        <v>54.924731211284993</v>
      </c>
      <c r="BO45" s="18">
        <f t="shared" si="212"/>
        <v>54.924731211284993</v>
      </c>
      <c r="BP45" s="18">
        <f t="shared" si="212"/>
        <v>54.924731211284993</v>
      </c>
      <c r="BQ45" s="18">
        <f t="shared" si="210"/>
        <v>54.924731211284993</v>
      </c>
      <c r="BR45" s="18">
        <f t="shared" si="210"/>
        <v>54.924731211284993</v>
      </c>
      <c r="BS45" s="18">
        <f t="shared" si="210"/>
        <v>54.924731211284993</v>
      </c>
      <c r="BT45" s="18">
        <f t="shared" si="210"/>
        <v>54.924731211284993</v>
      </c>
      <c r="BU45" s="18">
        <f t="shared" si="210"/>
        <v>53.647411880789981</v>
      </c>
      <c r="BV45" s="18">
        <f t="shared" si="210"/>
        <v>53.647411880789981</v>
      </c>
      <c r="BW45" s="18">
        <f t="shared" si="210"/>
        <v>53.647411880789981</v>
      </c>
      <c r="BX45" s="18">
        <f t="shared" si="210"/>
        <v>53.647411880789981</v>
      </c>
      <c r="BY45" s="18">
        <f t="shared" si="210"/>
        <v>53.647411880789981</v>
      </c>
      <c r="BZ45" s="18">
        <f t="shared" si="210"/>
        <v>53.647411880789981</v>
      </c>
      <c r="CA45" s="18">
        <f t="shared" si="210"/>
        <v>53.647411880789981</v>
      </c>
      <c r="CB45" s="18">
        <f t="shared" si="210"/>
        <v>52.370092550294984</v>
      </c>
      <c r="CC45" s="18">
        <f t="shared" si="210"/>
        <v>52.370092550294984</v>
      </c>
      <c r="CD45" s="18">
        <f t="shared" si="210"/>
        <v>52.370092550294984</v>
      </c>
      <c r="CE45" s="18">
        <f t="shared" si="210"/>
        <v>52.370092550294984</v>
      </c>
      <c r="CF45" s="18">
        <f t="shared" si="210"/>
        <v>52.370092550294984</v>
      </c>
      <c r="CG45" s="18">
        <f t="shared" si="210"/>
        <v>52.370092550294984</v>
      </c>
      <c r="CH45" s="18">
        <f t="shared" si="210"/>
        <v>52.370092550294984</v>
      </c>
      <c r="CI45" s="18">
        <f t="shared" si="210"/>
        <v>51.09277321979998</v>
      </c>
      <c r="CJ45" s="18">
        <f t="shared" si="210"/>
        <v>51.09277321979998</v>
      </c>
      <c r="CK45" s="18">
        <f t="shared" si="210"/>
        <v>51.09277321979998</v>
      </c>
      <c r="CL45" s="18">
        <f t="shared" si="210"/>
        <v>51.09277321979998</v>
      </c>
      <c r="CM45" s="18">
        <f t="shared" si="210"/>
        <v>51.09277321979998</v>
      </c>
      <c r="CN45" s="18">
        <f t="shared" si="210"/>
        <v>51.09277321979998</v>
      </c>
      <c r="CO45" s="18">
        <f t="shared" si="210"/>
        <v>51.09277321979998</v>
      </c>
      <c r="CP45" s="18">
        <f t="shared" si="210"/>
        <v>49.81545388930499</v>
      </c>
      <c r="CQ45" s="18">
        <f t="shared" si="210"/>
        <v>49.81545388930499</v>
      </c>
      <c r="CR45" s="18">
        <f t="shared" si="210"/>
        <v>49.81545388930499</v>
      </c>
      <c r="CS45" s="18">
        <f t="shared" si="210"/>
        <v>49.81545388930499</v>
      </c>
      <c r="CT45" s="18">
        <f t="shared" si="210"/>
        <v>49.81545388930499</v>
      </c>
      <c r="CU45" s="18">
        <f t="shared" si="210"/>
        <v>49.81545388930499</v>
      </c>
      <c r="CV45" s="18">
        <f t="shared" si="210"/>
        <v>49.81545388930499</v>
      </c>
      <c r="CW45" s="18">
        <f t="shared" si="210"/>
        <v>48.538134558809986</v>
      </c>
      <c r="CX45" s="18">
        <f t="shared" si="210"/>
        <v>48.538134558809986</v>
      </c>
      <c r="CY45" s="18">
        <f t="shared" si="210"/>
        <v>48.538134558809986</v>
      </c>
      <c r="DA45" s="18" t="str">
        <f t="shared" si="206"/>
        <v>TH</v>
      </c>
      <c r="DB45" s="18">
        <f t="shared" si="106"/>
        <v>63.865966524749993</v>
      </c>
      <c r="DC45" s="18">
        <f t="shared" si="107"/>
        <v>127.73193304949999</v>
      </c>
      <c r="DD45" s="18">
        <f t="shared" ref="DD45:DE45" si="215">+DC45+F45</f>
        <v>191.59789957424999</v>
      </c>
      <c r="DE45" s="18">
        <f t="shared" si="215"/>
        <v>255.46386609899997</v>
      </c>
      <c r="DF45" s="18">
        <f t="shared" si="109"/>
        <v>319.32983262374995</v>
      </c>
      <c r="DG45" s="18">
        <f t="shared" si="110"/>
        <v>383.19579914849993</v>
      </c>
      <c r="DH45" s="18">
        <f t="shared" si="111"/>
        <v>447.06176567324991</v>
      </c>
      <c r="DI45" s="18">
        <f t="shared" si="112"/>
        <v>510.92773219799989</v>
      </c>
      <c r="DJ45" s="18">
        <f t="shared" si="113"/>
        <v>574.79369872274992</v>
      </c>
      <c r="DK45" s="18">
        <f t="shared" si="114"/>
        <v>638.6596652474999</v>
      </c>
      <c r="DL45" s="18">
        <f t="shared" si="115"/>
        <v>702.52563177224988</v>
      </c>
      <c r="DM45" s="18">
        <f t="shared" si="116"/>
        <v>766.39159829699986</v>
      </c>
      <c r="DN45" s="18">
        <f t="shared" si="117"/>
        <v>830.25756482174984</v>
      </c>
      <c r="DO45" s="18">
        <f t="shared" si="118"/>
        <v>894.12353134649982</v>
      </c>
      <c r="DP45" s="18">
        <f t="shared" si="119"/>
        <v>957.9894978712498</v>
      </c>
      <c r="DQ45" s="18">
        <f t="shared" si="120"/>
        <v>1021.8554643959998</v>
      </c>
      <c r="DR45" s="18">
        <f t="shared" si="121"/>
        <v>1085.7214309207498</v>
      </c>
      <c r="DS45" s="18">
        <f t="shared" si="122"/>
        <v>1149.5873974454998</v>
      </c>
      <c r="DT45" s="18">
        <f t="shared" si="123"/>
        <v>1213.4533639702499</v>
      </c>
      <c r="DU45" s="18">
        <f t="shared" si="124"/>
        <v>1277.319330495</v>
      </c>
      <c r="DV45" s="18">
        <f t="shared" si="125"/>
        <v>1339.9079776892549</v>
      </c>
      <c r="DW45" s="18">
        <f t="shared" si="126"/>
        <v>1402.4966248835099</v>
      </c>
      <c r="DX45" s="18">
        <f t="shared" si="127"/>
        <v>1465.0852720777648</v>
      </c>
      <c r="DY45" s="18">
        <f t="shared" si="128"/>
        <v>1527.6739192720197</v>
      </c>
      <c r="DZ45" s="18">
        <f t="shared" si="129"/>
        <v>1590.2625664662746</v>
      </c>
      <c r="EA45" s="18">
        <f t="shared" si="130"/>
        <v>1652.8512136605295</v>
      </c>
      <c r="EB45" s="18">
        <f t="shared" si="131"/>
        <v>1715.4398608547845</v>
      </c>
      <c r="EC45" s="18">
        <f t="shared" si="132"/>
        <v>1776.7511887185444</v>
      </c>
      <c r="ED45" s="18">
        <f t="shared" si="133"/>
        <v>1838.0625165823044</v>
      </c>
      <c r="EE45" s="18">
        <f t="shared" si="134"/>
        <v>1899.3738444460644</v>
      </c>
      <c r="EF45" s="18">
        <f t="shared" si="135"/>
        <v>1960.6851723098243</v>
      </c>
      <c r="EG45" s="18">
        <f t="shared" si="136"/>
        <v>2021.9965001735843</v>
      </c>
      <c r="EH45" s="18">
        <f t="shared" si="137"/>
        <v>2083.3078280373443</v>
      </c>
      <c r="EI45" s="18">
        <f t="shared" si="138"/>
        <v>2144.6191559011045</v>
      </c>
      <c r="EJ45" s="18">
        <f t="shared" si="139"/>
        <v>2204.6531644343695</v>
      </c>
      <c r="EK45" s="18">
        <f t="shared" si="140"/>
        <v>2264.6871729676345</v>
      </c>
      <c r="EL45" s="18">
        <f t="shared" si="141"/>
        <v>2324.7211815008995</v>
      </c>
      <c r="EM45" s="18">
        <f t="shared" si="142"/>
        <v>2384.7551900341646</v>
      </c>
      <c r="EN45" s="18">
        <f t="shared" si="143"/>
        <v>2444.7891985674296</v>
      </c>
      <c r="EO45" s="18">
        <f t="shared" si="144"/>
        <v>2504.8232071006946</v>
      </c>
      <c r="EP45" s="18">
        <f t="shared" si="145"/>
        <v>2564.8572156339596</v>
      </c>
      <c r="EQ45" s="18">
        <f t="shared" si="146"/>
        <v>2623.6139048367295</v>
      </c>
      <c r="ER45" s="18">
        <f t="shared" si="147"/>
        <v>2682.3705940394993</v>
      </c>
      <c r="ES45" s="18">
        <f t="shared" si="148"/>
        <v>2741.1272832422692</v>
      </c>
      <c r="ET45" s="18">
        <f t="shared" si="149"/>
        <v>2799.883972445039</v>
      </c>
      <c r="EU45" s="18">
        <f t="shared" si="150"/>
        <v>2858.6406616478089</v>
      </c>
      <c r="EV45" s="18">
        <f t="shared" si="151"/>
        <v>2917.3973508505787</v>
      </c>
      <c r="EW45" s="18">
        <f t="shared" si="152"/>
        <v>2976.1540400533486</v>
      </c>
      <c r="EX45" s="18">
        <f t="shared" si="153"/>
        <v>3033.6334099256237</v>
      </c>
      <c r="EY45" s="18">
        <f t="shared" si="154"/>
        <v>3091.1127797978988</v>
      </c>
      <c r="EZ45" s="18">
        <f t="shared" si="155"/>
        <v>3148.592149670174</v>
      </c>
      <c r="FA45" s="18">
        <f t="shared" si="156"/>
        <v>3206.0715195424491</v>
      </c>
      <c r="FB45" s="18">
        <f t="shared" si="157"/>
        <v>3263.5508894147242</v>
      </c>
      <c r="FC45" s="18">
        <f t="shared" si="158"/>
        <v>3321.0302592869994</v>
      </c>
      <c r="FD45" s="18">
        <f t="shared" si="159"/>
        <v>3378.5096291592745</v>
      </c>
      <c r="FE45" s="18">
        <f t="shared" si="160"/>
        <v>3434.7116797010544</v>
      </c>
      <c r="FF45" s="18">
        <f t="shared" si="161"/>
        <v>3490.9137302428344</v>
      </c>
      <c r="FG45" s="18">
        <f t="shared" si="162"/>
        <v>3547.1157807846143</v>
      </c>
      <c r="FH45" s="18">
        <f t="shared" si="163"/>
        <v>3603.3178313263943</v>
      </c>
      <c r="FI45" s="18">
        <f t="shared" si="164"/>
        <v>3659.5198818681743</v>
      </c>
      <c r="FJ45" s="18">
        <f t="shared" si="165"/>
        <v>3715.7219324099542</v>
      </c>
      <c r="FK45" s="18">
        <f t="shared" si="166"/>
        <v>3771.9239829517342</v>
      </c>
      <c r="FL45" s="18">
        <f t="shared" si="167"/>
        <v>3826.8487141630189</v>
      </c>
      <c r="FM45" s="18">
        <f t="shared" si="168"/>
        <v>3881.7734453743037</v>
      </c>
      <c r="FN45" s="18">
        <f t="shared" si="169"/>
        <v>3936.6981765855885</v>
      </c>
      <c r="FO45" s="18">
        <f t="shared" si="170"/>
        <v>3991.6229077968733</v>
      </c>
      <c r="FP45" s="18">
        <f t="shared" si="171"/>
        <v>4046.5476390081581</v>
      </c>
      <c r="FQ45" s="18">
        <f t="shared" si="172"/>
        <v>4101.4723702194433</v>
      </c>
      <c r="FR45" s="18">
        <f t="shared" si="173"/>
        <v>4156.3971014307281</v>
      </c>
      <c r="FS45" s="18">
        <f t="shared" si="174"/>
        <v>4210.0445133115181</v>
      </c>
      <c r="FT45" s="18">
        <f t="shared" si="175"/>
        <v>4263.6919251923082</v>
      </c>
      <c r="FU45" s="18">
        <f t="shared" si="176"/>
        <v>4317.3393370730982</v>
      </c>
      <c r="FV45" s="18">
        <f t="shared" si="177"/>
        <v>4370.9867489538883</v>
      </c>
      <c r="FW45" s="18">
        <f t="shared" si="178"/>
        <v>4424.6341608346784</v>
      </c>
      <c r="FX45" s="18">
        <f t="shared" si="179"/>
        <v>4478.2815727154684</v>
      </c>
      <c r="FY45" s="18">
        <f t="shared" si="180"/>
        <v>4531.9289845962585</v>
      </c>
      <c r="FZ45" s="18">
        <f t="shared" si="181"/>
        <v>4584.2990771465538</v>
      </c>
      <c r="GA45" s="18">
        <f t="shared" si="182"/>
        <v>4636.6691696968492</v>
      </c>
      <c r="GB45" s="18">
        <f t="shared" si="183"/>
        <v>4689.0392622471445</v>
      </c>
      <c r="GC45" s="18">
        <f t="shared" si="184"/>
        <v>4741.4093547974398</v>
      </c>
      <c r="GD45" s="18">
        <f t="shared" si="185"/>
        <v>4793.7794473477352</v>
      </c>
      <c r="GE45" s="18">
        <f t="shared" si="186"/>
        <v>4846.1495398980305</v>
      </c>
      <c r="GF45" s="18">
        <f t="shared" si="187"/>
        <v>4898.5196324483259</v>
      </c>
      <c r="GG45" s="18">
        <f t="shared" si="188"/>
        <v>4949.6124056681256</v>
      </c>
      <c r="GH45" s="18">
        <f t="shared" si="189"/>
        <v>5000.7051788879253</v>
      </c>
      <c r="GI45" s="18">
        <f t="shared" si="190"/>
        <v>5051.797952107725</v>
      </c>
      <c r="GJ45" s="18">
        <f t="shared" si="191"/>
        <v>5102.8907253275247</v>
      </c>
      <c r="GK45" s="18">
        <f t="shared" si="192"/>
        <v>5153.9834985473244</v>
      </c>
      <c r="GL45" s="18">
        <f t="shared" si="193"/>
        <v>5205.0762717671241</v>
      </c>
      <c r="GM45" s="18">
        <f t="shared" si="194"/>
        <v>5256.1690449869238</v>
      </c>
      <c r="GN45" s="18">
        <f t="shared" si="195"/>
        <v>5305.9844988762288</v>
      </c>
      <c r="GO45" s="18">
        <f t="shared" si="196"/>
        <v>5355.7999527655338</v>
      </c>
      <c r="GP45" s="18">
        <f t="shared" si="197"/>
        <v>5405.6154066548388</v>
      </c>
      <c r="GQ45" s="18">
        <f t="shared" si="198"/>
        <v>5455.4308605441438</v>
      </c>
      <c r="GR45" s="18">
        <f t="shared" si="199"/>
        <v>5505.2463144334488</v>
      </c>
      <c r="GS45" s="18">
        <f t="shared" si="200"/>
        <v>5555.0617683227538</v>
      </c>
      <c r="GT45" s="18">
        <f t="shared" si="201"/>
        <v>5604.8772222120588</v>
      </c>
      <c r="GU45" s="18">
        <f t="shared" si="202"/>
        <v>5653.415356770869</v>
      </c>
      <c r="GV45" s="18">
        <f t="shared" si="203"/>
        <v>5701.9534913296793</v>
      </c>
      <c r="GW45" s="18">
        <f t="shared" si="204"/>
        <v>5750.4916258884896</v>
      </c>
      <c r="GX45" s="18"/>
    </row>
    <row r="46" spans="1:206" x14ac:dyDescent="0.25">
      <c r="B46" t="s">
        <v>160</v>
      </c>
      <c r="C46">
        <v>1.18</v>
      </c>
      <c r="D46" s="18">
        <f t="shared" si="103"/>
        <v>65.532035216699995</v>
      </c>
      <c r="E46" s="18">
        <f t="shared" si="212"/>
        <v>65.532035216699995</v>
      </c>
      <c r="F46" s="18">
        <f t="shared" si="212"/>
        <v>65.532035216699995</v>
      </c>
      <c r="G46" s="18">
        <f t="shared" si="212"/>
        <v>65.532035216699995</v>
      </c>
      <c r="H46" s="18">
        <f t="shared" si="212"/>
        <v>65.532035216699995</v>
      </c>
      <c r="I46" s="18">
        <f t="shared" si="212"/>
        <v>65.532035216699995</v>
      </c>
      <c r="J46" s="18">
        <f t="shared" si="212"/>
        <v>65.532035216699995</v>
      </c>
      <c r="K46" s="18">
        <f t="shared" si="212"/>
        <v>65.532035216699995</v>
      </c>
      <c r="L46" s="18">
        <f t="shared" si="212"/>
        <v>65.532035216699995</v>
      </c>
      <c r="M46" s="18">
        <f t="shared" si="212"/>
        <v>65.532035216699995</v>
      </c>
      <c r="N46" s="18">
        <f t="shared" si="212"/>
        <v>65.532035216699995</v>
      </c>
      <c r="O46" s="18">
        <f t="shared" si="212"/>
        <v>65.532035216699995</v>
      </c>
      <c r="P46" s="18">
        <f t="shared" si="212"/>
        <v>65.532035216699995</v>
      </c>
      <c r="Q46" s="18">
        <f t="shared" si="212"/>
        <v>65.532035216699995</v>
      </c>
      <c r="R46" s="18">
        <f t="shared" si="212"/>
        <v>65.532035216699995</v>
      </c>
      <c r="S46" s="18">
        <f t="shared" si="212"/>
        <v>65.532035216699995</v>
      </c>
      <c r="T46" s="18">
        <f t="shared" si="212"/>
        <v>65.532035216699995</v>
      </c>
      <c r="U46" s="18">
        <f t="shared" si="212"/>
        <v>65.532035216699995</v>
      </c>
      <c r="V46" s="18">
        <f t="shared" si="212"/>
        <v>65.532035216699995</v>
      </c>
      <c r="W46" s="18">
        <f t="shared" si="212"/>
        <v>65.532035216699995</v>
      </c>
      <c r="X46" s="18">
        <f t="shared" si="212"/>
        <v>64.221394512366004</v>
      </c>
      <c r="Y46" s="18">
        <f t="shared" si="212"/>
        <v>64.221394512366004</v>
      </c>
      <c r="Z46" s="18">
        <f t="shared" si="212"/>
        <v>64.221394512366004</v>
      </c>
      <c r="AA46" s="18">
        <f t="shared" si="212"/>
        <v>64.221394512366004</v>
      </c>
      <c r="AB46" s="18">
        <f t="shared" si="212"/>
        <v>64.221394512366004</v>
      </c>
      <c r="AC46" s="18">
        <f t="shared" si="212"/>
        <v>64.221394512366004</v>
      </c>
      <c r="AD46" s="18">
        <f t="shared" si="212"/>
        <v>64.221394512366004</v>
      </c>
      <c r="AE46" s="18">
        <f t="shared" si="212"/>
        <v>62.910753808031991</v>
      </c>
      <c r="AF46" s="18">
        <f t="shared" si="212"/>
        <v>62.910753808031991</v>
      </c>
      <c r="AG46" s="18">
        <f t="shared" si="212"/>
        <v>62.910753808031991</v>
      </c>
      <c r="AH46" s="18">
        <f t="shared" si="212"/>
        <v>62.910753808031991</v>
      </c>
      <c r="AI46" s="18">
        <f t="shared" si="212"/>
        <v>62.910753808031991</v>
      </c>
      <c r="AJ46" s="18">
        <f t="shared" si="212"/>
        <v>62.910753808031991</v>
      </c>
      <c r="AK46" s="18">
        <f t="shared" si="212"/>
        <v>62.910753808031991</v>
      </c>
      <c r="AL46" s="18">
        <f t="shared" si="212"/>
        <v>61.600113103698007</v>
      </c>
      <c r="AM46" s="18">
        <f t="shared" si="212"/>
        <v>61.600113103698007</v>
      </c>
      <c r="AN46" s="18">
        <f t="shared" si="212"/>
        <v>61.600113103698007</v>
      </c>
      <c r="AO46" s="18">
        <f t="shared" si="212"/>
        <v>61.600113103698007</v>
      </c>
      <c r="AP46" s="18">
        <f t="shared" si="212"/>
        <v>61.600113103698007</v>
      </c>
      <c r="AQ46" s="18">
        <f t="shared" si="212"/>
        <v>61.600113103698007</v>
      </c>
      <c r="AR46" s="18">
        <f t="shared" si="212"/>
        <v>61.600113103698007</v>
      </c>
      <c r="AS46" s="18">
        <f t="shared" si="212"/>
        <v>60.289472399364001</v>
      </c>
      <c r="AT46" s="18">
        <f t="shared" si="212"/>
        <v>60.289472399364001</v>
      </c>
      <c r="AU46" s="18">
        <f t="shared" si="212"/>
        <v>60.289472399364001</v>
      </c>
      <c r="AV46" s="18">
        <f t="shared" si="212"/>
        <v>60.289472399364001</v>
      </c>
      <c r="AW46" s="18">
        <f t="shared" si="212"/>
        <v>60.289472399364001</v>
      </c>
      <c r="AX46" s="18">
        <f t="shared" si="212"/>
        <v>60.289472399364001</v>
      </c>
      <c r="AY46" s="18">
        <f t="shared" si="212"/>
        <v>60.289472399364001</v>
      </c>
      <c r="AZ46" s="18">
        <f t="shared" si="212"/>
        <v>58.978831695030003</v>
      </c>
      <c r="BA46" s="18">
        <f t="shared" si="212"/>
        <v>58.978831695030003</v>
      </c>
      <c r="BB46" s="18">
        <f t="shared" si="212"/>
        <v>58.978831695030003</v>
      </c>
      <c r="BC46" s="18">
        <f t="shared" si="212"/>
        <v>58.978831695030003</v>
      </c>
      <c r="BD46" s="18">
        <f t="shared" si="212"/>
        <v>58.978831695030003</v>
      </c>
      <c r="BE46" s="18">
        <f t="shared" si="212"/>
        <v>58.978831695030003</v>
      </c>
      <c r="BF46" s="18">
        <f t="shared" si="212"/>
        <v>58.978831695030003</v>
      </c>
      <c r="BG46" s="18">
        <f t="shared" si="212"/>
        <v>57.668190990695997</v>
      </c>
      <c r="BH46" s="18">
        <f t="shared" si="212"/>
        <v>57.668190990695997</v>
      </c>
      <c r="BI46" s="18">
        <f t="shared" si="212"/>
        <v>57.668190990695997</v>
      </c>
      <c r="BJ46" s="18">
        <f t="shared" si="212"/>
        <v>57.668190990695997</v>
      </c>
      <c r="BK46" s="18">
        <f t="shared" si="212"/>
        <v>57.668190990695997</v>
      </c>
      <c r="BL46" s="18">
        <f t="shared" si="212"/>
        <v>57.668190990695997</v>
      </c>
      <c r="BM46" s="18">
        <f t="shared" si="212"/>
        <v>57.668190990695997</v>
      </c>
      <c r="BN46" s="18">
        <f t="shared" si="212"/>
        <v>56.357550286361999</v>
      </c>
      <c r="BO46" s="18">
        <f t="shared" si="212"/>
        <v>56.357550286361999</v>
      </c>
      <c r="BP46" s="18">
        <f t="shared" ref="BP46:CY49" si="216">((($B$9*$C46)*BP$17)*$B$5)*$B$3+((($B$9*$C46)*BP$17)*(1-$B$5))</f>
        <v>56.357550286361999</v>
      </c>
      <c r="BQ46" s="18">
        <f t="shared" si="216"/>
        <v>56.357550286361999</v>
      </c>
      <c r="BR46" s="18">
        <f t="shared" si="216"/>
        <v>56.357550286361999</v>
      </c>
      <c r="BS46" s="18">
        <f t="shared" si="216"/>
        <v>56.357550286361999</v>
      </c>
      <c r="BT46" s="18">
        <f t="shared" si="216"/>
        <v>56.357550286361999</v>
      </c>
      <c r="BU46" s="18">
        <f t="shared" si="216"/>
        <v>55.046909582028007</v>
      </c>
      <c r="BV46" s="18">
        <f t="shared" si="216"/>
        <v>55.046909582028007</v>
      </c>
      <c r="BW46" s="18">
        <f t="shared" si="216"/>
        <v>55.046909582028007</v>
      </c>
      <c r="BX46" s="18">
        <f t="shared" si="216"/>
        <v>55.046909582028007</v>
      </c>
      <c r="BY46" s="18">
        <f t="shared" si="216"/>
        <v>55.046909582028007</v>
      </c>
      <c r="BZ46" s="18">
        <f t="shared" si="216"/>
        <v>55.046909582028007</v>
      </c>
      <c r="CA46" s="18">
        <f t="shared" si="216"/>
        <v>55.046909582028007</v>
      </c>
      <c r="CB46" s="18">
        <f t="shared" si="216"/>
        <v>53.736268877694002</v>
      </c>
      <c r="CC46" s="18">
        <f t="shared" si="216"/>
        <v>53.736268877694002</v>
      </c>
      <c r="CD46" s="18">
        <f t="shared" si="216"/>
        <v>53.736268877694002</v>
      </c>
      <c r="CE46" s="18">
        <f t="shared" si="216"/>
        <v>53.736268877694002</v>
      </c>
      <c r="CF46" s="18">
        <f t="shared" si="216"/>
        <v>53.736268877694002</v>
      </c>
      <c r="CG46" s="18">
        <f t="shared" si="216"/>
        <v>53.736268877694002</v>
      </c>
      <c r="CH46" s="18">
        <f t="shared" si="216"/>
        <v>53.736268877694002</v>
      </c>
      <c r="CI46" s="18">
        <f t="shared" si="216"/>
        <v>52.425628173360003</v>
      </c>
      <c r="CJ46" s="18">
        <f t="shared" si="216"/>
        <v>52.425628173360003</v>
      </c>
      <c r="CK46" s="18">
        <f t="shared" si="216"/>
        <v>52.425628173360003</v>
      </c>
      <c r="CL46" s="18">
        <f t="shared" si="216"/>
        <v>52.425628173360003</v>
      </c>
      <c r="CM46" s="18">
        <f t="shared" si="216"/>
        <v>52.425628173360003</v>
      </c>
      <c r="CN46" s="18">
        <f t="shared" si="216"/>
        <v>52.425628173360003</v>
      </c>
      <c r="CO46" s="18">
        <f t="shared" si="216"/>
        <v>52.425628173360003</v>
      </c>
      <c r="CP46" s="18">
        <f t="shared" si="216"/>
        <v>51.114987469025998</v>
      </c>
      <c r="CQ46" s="18">
        <f t="shared" si="216"/>
        <v>51.114987469025998</v>
      </c>
      <c r="CR46" s="18">
        <f t="shared" si="216"/>
        <v>51.114987469025998</v>
      </c>
      <c r="CS46" s="18">
        <f t="shared" si="216"/>
        <v>51.114987469025998</v>
      </c>
      <c r="CT46" s="18">
        <f t="shared" si="216"/>
        <v>51.114987469025998</v>
      </c>
      <c r="CU46" s="18">
        <f t="shared" si="216"/>
        <v>51.114987469025998</v>
      </c>
      <c r="CV46" s="18">
        <f t="shared" si="216"/>
        <v>51.114987469025998</v>
      </c>
      <c r="CW46" s="18">
        <f t="shared" si="216"/>
        <v>49.804346764691999</v>
      </c>
      <c r="CX46" s="18">
        <f t="shared" si="216"/>
        <v>49.804346764691999</v>
      </c>
      <c r="CY46" s="18">
        <f t="shared" si="216"/>
        <v>49.804346764691999</v>
      </c>
      <c r="DA46" s="18" t="str">
        <f t="shared" si="206"/>
        <v>TI</v>
      </c>
      <c r="DB46" s="18">
        <f t="shared" si="106"/>
        <v>65.532035216699995</v>
      </c>
      <c r="DC46" s="18">
        <f t="shared" si="107"/>
        <v>131.06407043339999</v>
      </c>
      <c r="DD46" s="18">
        <f t="shared" ref="DD46:DE46" si="217">+DC46+F46</f>
        <v>196.59610565009999</v>
      </c>
      <c r="DE46" s="18">
        <f t="shared" si="217"/>
        <v>262.12814086679998</v>
      </c>
      <c r="DF46" s="18">
        <f t="shared" si="109"/>
        <v>327.66017608350001</v>
      </c>
      <c r="DG46" s="18">
        <f t="shared" si="110"/>
        <v>393.19221130020003</v>
      </c>
      <c r="DH46" s="18">
        <f t="shared" si="111"/>
        <v>458.72424651690005</v>
      </c>
      <c r="DI46" s="18">
        <f t="shared" si="112"/>
        <v>524.25628173360008</v>
      </c>
      <c r="DJ46" s="18">
        <f t="shared" si="113"/>
        <v>589.7883169503001</v>
      </c>
      <c r="DK46" s="18">
        <f t="shared" si="114"/>
        <v>655.32035216700012</v>
      </c>
      <c r="DL46" s="18">
        <f t="shared" si="115"/>
        <v>720.85238738370015</v>
      </c>
      <c r="DM46" s="18">
        <f t="shared" si="116"/>
        <v>786.38442260040017</v>
      </c>
      <c r="DN46" s="18">
        <f t="shared" si="117"/>
        <v>851.91645781710019</v>
      </c>
      <c r="DO46" s="18">
        <f t="shared" si="118"/>
        <v>917.44849303380022</v>
      </c>
      <c r="DP46" s="18">
        <f t="shared" si="119"/>
        <v>982.98052825050024</v>
      </c>
      <c r="DQ46" s="18">
        <f t="shared" si="120"/>
        <v>1048.5125634672002</v>
      </c>
      <c r="DR46" s="18">
        <f t="shared" si="121"/>
        <v>1114.0445986839002</v>
      </c>
      <c r="DS46" s="18">
        <f t="shared" si="122"/>
        <v>1179.5766339006002</v>
      </c>
      <c r="DT46" s="18">
        <f t="shared" si="123"/>
        <v>1245.1086691173002</v>
      </c>
      <c r="DU46" s="18">
        <f t="shared" si="124"/>
        <v>1310.6407043340002</v>
      </c>
      <c r="DV46" s="18">
        <f t="shared" si="125"/>
        <v>1374.8620988463663</v>
      </c>
      <c r="DW46" s="18">
        <f t="shared" si="126"/>
        <v>1439.0834933587323</v>
      </c>
      <c r="DX46" s="18">
        <f t="shared" si="127"/>
        <v>1503.3048878710983</v>
      </c>
      <c r="DY46" s="18">
        <f t="shared" si="128"/>
        <v>1567.5262823834644</v>
      </c>
      <c r="DZ46" s="18">
        <f t="shared" si="129"/>
        <v>1631.7476768958304</v>
      </c>
      <c r="EA46" s="18">
        <f t="shared" si="130"/>
        <v>1695.9690714081964</v>
      </c>
      <c r="EB46" s="18">
        <f t="shared" si="131"/>
        <v>1760.1904659205625</v>
      </c>
      <c r="EC46" s="18">
        <f t="shared" si="132"/>
        <v>1823.1012197285945</v>
      </c>
      <c r="ED46" s="18">
        <f t="shared" si="133"/>
        <v>1886.0119735366266</v>
      </c>
      <c r="EE46" s="18">
        <f t="shared" si="134"/>
        <v>1948.9227273446586</v>
      </c>
      <c r="EF46" s="18">
        <f t="shared" si="135"/>
        <v>2011.8334811526906</v>
      </c>
      <c r="EG46" s="18">
        <f t="shared" si="136"/>
        <v>2074.7442349607227</v>
      </c>
      <c r="EH46" s="18">
        <f t="shared" si="137"/>
        <v>2137.6549887687547</v>
      </c>
      <c r="EI46" s="18">
        <f t="shared" si="138"/>
        <v>2200.5657425767868</v>
      </c>
      <c r="EJ46" s="18">
        <f t="shared" si="139"/>
        <v>2262.1658556804846</v>
      </c>
      <c r="EK46" s="18">
        <f t="shared" si="140"/>
        <v>2323.7659687841824</v>
      </c>
      <c r="EL46" s="18">
        <f t="shared" si="141"/>
        <v>2385.3660818878802</v>
      </c>
      <c r="EM46" s="18">
        <f t="shared" si="142"/>
        <v>2446.966194991578</v>
      </c>
      <c r="EN46" s="18">
        <f t="shared" si="143"/>
        <v>2508.5663080952759</v>
      </c>
      <c r="EO46" s="18">
        <f t="shared" si="144"/>
        <v>2570.1664211989737</v>
      </c>
      <c r="EP46" s="18">
        <f t="shared" si="145"/>
        <v>2631.7665343026715</v>
      </c>
      <c r="EQ46" s="18">
        <f t="shared" si="146"/>
        <v>2692.0560067020356</v>
      </c>
      <c r="ER46" s="18">
        <f t="shared" si="147"/>
        <v>2752.3454791013996</v>
      </c>
      <c r="ES46" s="18">
        <f t="shared" si="148"/>
        <v>2812.6349515007637</v>
      </c>
      <c r="ET46" s="18">
        <f t="shared" si="149"/>
        <v>2872.9244239001277</v>
      </c>
      <c r="EU46" s="18">
        <f t="shared" si="150"/>
        <v>2933.2138962994918</v>
      </c>
      <c r="EV46" s="18">
        <f t="shared" si="151"/>
        <v>2993.5033686988559</v>
      </c>
      <c r="EW46" s="18">
        <f t="shared" si="152"/>
        <v>3053.7928410982199</v>
      </c>
      <c r="EX46" s="18">
        <f t="shared" si="153"/>
        <v>3112.7716727932498</v>
      </c>
      <c r="EY46" s="18">
        <f t="shared" si="154"/>
        <v>3171.7505044882796</v>
      </c>
      <c r="EZ46" s="18">
        <f t="shared" si="155"/>
        <v>3230.7293361833094</v>
      </c>
      <c r="FA46" s="18">
        <f t="shared" si="156"/>
        <v>3289.7081678783393</v>
      </c>
      <c r="FB46" s="18">
        <f t="shared" si="157"/>
        <v>3348.6869995733691</v>
      </c>
      <c r="FC46" s="18">
        <f t="shared" si="158"/>
        <v>3407.665831268399</v>
      </c>
      <c r="FD46" s="18">
        <f t="shared" si="159"/>
        <v>3466.6446629634288</v>
      </c>
      <c r="FE46" s="18">
        <f t="shared" si="160"/>
        <v>3524.3128539541249</v>
      </c>
      <c r="FF46" s="18">
        <f t="shared" si="161"/>
        <v>3581.981044944821</v>
      </c>
      <c r="FG46" s="18">
        <f t="shared" si="162"/>
        <v>3639.649235935517</v>
      </c>
      <c r="FH46" s="18">
        <f t="shared" si="163"/>
        <v>3697.3174269262131</v>
      </c>
      <c r="FI46" s="18">
        <f t="shared" si="164"/>
        <v>3754.9856179169092</v>
      </c>
      <c r="FJ46" s="18">
        <f t="shared" si="165"/>
        <v>3812.6538089076053</v>
      </c>
      <c r="FK46" s="18">
        <f t="shared" si="166"/>
        <v>3870.3219998983013</v>
      </c>
      <c r="FL46" s="18">
        <f t="shared" si="167"/>
        <v>3926.6795501846632</v>
      </c>
      <c r="FM46" s="18">
        <f t="shared" si="168"/>
        <v>3983.037100471025</v>
      </c>
      <c r="FN46" s="18">
        <f t="shared" si="169"/>
        <v>4039.3946507573869</v>
      </c>
      <c r="FO46" s="18">
        <f t="shared" si="170"/>
        <v>4095.7522010437488</v>
      </c>
      <c r="FP46" s="18">
        <f t="shared" si="171"/>
        <v>4152.1097513301111</v>
      </c>
      <c r="FQ46" s="18">
        <f t="shared" si="172"/>
        <v>4208.4673016164734</v>
      </c>
      <c r="FR46" s="18">
        <f t="shared" si="173"/>
        <v>4264.8248519028357</v>
      </c>
      <c r="FS46" s="18">
        <f t="shared" si="174"/>
        <v>4319.8717614848638</v>
      </c>
      <c r="FT46" s="18">
        <f t="shared" si="175"/>
        <v>4374.9186710668919</v>
      </c>
      <c r="FU46" s="18">
        <f t="shared" si="176"/>
        <v>4429.96558064892</v>
      </c>
      <c r="FV46" s="18">
        <f t="shared" si="177"/>
        <v>4485.0124902309481</v>
      </c>
      <c r="FW46" s="18">
        <f t="shared" si="178"/>
        <v>4540.0593998129762</v>
      </c>
      <c r="FX46" s="18">
        <f t="shared" si="179"/>
        <v>4595.1063093950042</v>
      </c>
      <c r="FY46" s="18">
        <f t="shared" si="180"/>
        <v>4650.1532189770323</v>
      </c>
      <c r="FZ46" s="18">
        <f t="shared" si="181"/>
        <v>4703.8894878547262</v>
      </c>
      <c r="GA46" s="18">
        <f t="shared" si="182"/>
        <v>4757.6257567324201</v>
      </c>
      <c r="GB46" s="18">
        <f t="shared" si="183"/>
        <v>4811.362025610114</v>
      </c>
      <c r="GC46" s="18">
        <f t="shared" si="184"/>
        <v>4865.0982944878078</v>
      </c>
      <c r="GD46" s="18">
        <f t="shared" si="185"/>
        <v>4918.8345633655017</v>
      </c>
      <c r="GE46" s="18">
        <f t="shared" si="186"/>
        <v>4972.5708322431956</v>
      </c>
      <c r="GF46" s="18">
        <f t="shared" si="187"/>
        <v>5026.3071011208895</v>
      </c>
      <c r="GG46" s="18">
        <f t="shared" si="188"/>
        <v>5078.7327292942491</v>
      </c>
      <c r="GH46" s="18">
        <f t="shared" si="189"/>
        <v>5131.1583574676088</v>
      </c>
      <c r="GI46" s="18">
        <f t="shared" si="190"/>
        <v>5183.5839856409684</v>
      </c>
      <c r="GJ46" s="18">
        <f t="shared" si="191"/>
        <v>5236.0096138143281</v>
      </c>
      <c r="GK46" s="18">
        <f t="shared" si="192"/>
        <v>5288.4352419876877</v>
      </c>
      <c r="GL46" s="18">
        <f t="shared" si="193"/>
        <v>5340.8608701610474</v>
      </c>
      <c r="GM46" s="18">
        <f t="shared" si="194"/>
        <v>5393.286498334407</v>
      </c>
      <c r="GN46" s="18">
        <f t="shared" si="195"/>
        <v>5444.4014858034334</v>
      </c>
      <c r="GO46" s="18">
        <f t="shared" si="196"/>
        <v>5495.5164732724597</v>
      </c>
      <c r="GP46" s="18">
        <f t="shared" si="197"/>
        <v>5546.6314607414861</v>
      </c>
      <c r="GQ46" s="18">
        <f t="shared" si="198"/>
        <v>5597.7464482105124</v>
      </c>
      <c r="GR46" s="18">
        <f t="shared" si="199"/>
        <v>5648.8614356795388</v>
      </c>
      <c r="GS46" s="18">
        <f t="shared" si="200"/>
        <v>5699.9764231485651</v>
      </c>
      <c r="GT46" s="18">
        <f t="shared" si="201"/>
        <v>5751.0914106175915</v>
      </c>
      <c r="GU46" s="18">
        <f t="shared" si="202"/>
        <v>5800.8957573822836</v>
      </c>
      <c r="GV46" s="18">
        <f t="shared" si="203"/>
        <v>5850.7001041469757</v>
      </c>
      <c r="GW46" s="18">
        <f t="shared" si="204"/>
        <v>5900.5044509116678</v>
      </c>
      <c r="GX46" s="18"/>
    </row>
    <row r="47" spans="1:206" x14ac:dyDescent="0.25">
      <c r="B47" t="s">
        <v>164</v>
      </c>
      <c r="C47">
        <v>1.45</v>
      </c>
      <c r="D47" s="18">
        <f t="shared" si="103"/>
        <v>80.526653444249988</v>
      </c>
      <c r="E47" s="18">
        <f t="shared" ref="E47:BP50" si="218">((($B$9*$C47)*E$17)*$B$5)*$B$3+((($B$9*$C47)*E$17)*(1-$B$5))</f>
        <v>80.526653444249988</v>
      </c>
      <c r="F47" s="18">
        <f t="shared" si="218"/>
        <v>80.526653444249988</v>
      </c>
      <c r="G47" s="18">
        <f t="shared" si="218"/>
        <v>80.526653444249988</v>
      </c>
      <c r="H47" s="18">
        <f t="shared" si="218"/>
        <v>80.526653444249988</v>
      </c>
      <c r="I47" s="18">
        <f t="shared" si="218"/>
        <v>80.526653444249988</v>
      </c>
      <c r="J47" s="18">
        <f t="shared" si="218"/>
        <v>80.526653444249988</v>
      </c>
      <c r="K47" s="18">
        <f t="shared" si="218"/>
        <v>80.526653444249988</v>
      </c>
      <c r="L47" s="18">
        <f t="shared" si="218"/>
        <v>80.526653444249988</v>
      </c>
      <c r="M47" s="18">
        <f t="shared" si="218"/>
        <v>80.526653444249988</v>
      </c>
      <c r="N47" s="18">
        <f t="shared" si="218"/>
        <v>80.526653444249988</v>
      </c>
      <c r="O47" s="18">
        <f t="shared" si="218"/>
        <v>80.526653444249988</v>
      </c>
      <c r="P47" s="18">
        <f t="shared" si="218"/>
        <v>80.526653444249988</v>
      </c>
      <c r="Q47" s="18">
        <f t="shared" si="218"/>
        <v>80.526653444249988</v>
      </c>
      <c r="R47" s="18">
        <f t="shared" si="218"/>
        <v>80.526653444249988</v>
      </c>
      <c r="S47" s="18">
        <f t="shared" si="218"/>
        <v>80.526653444249988</v>
      </c>
      <c r="T47" s="18">
        <f t="shared" si="218"/>
        <v>80.526653444249988</v>
      </c>
      <c r="U47" s="18">
        <f t="shared" si="218"/>
        <v>80.526653444249988</v>
      </c>
      <c r="V47" s="18">
        <f t="shared" si="218"/>
        <v>80.526653444249988</v>
      </c>
      <c r="W47" s="18">
        <f t="shared" si="218"/>
        <v>80.526653444249988</v>
      </c>
      <c r="X47" s="18">
        <f t="shared" si="218"/>
        <v>78.916120375364983</v>
      </c>
      <c r="Y47" s="18">
        <f t="shared" si="218"/>
        <v>78.916120375364983</v>
      </c>
      <c r="Z47" s="18">
        <f t="shared" si="218"/>
        <v>78.916120375364983</v>
      </c>
      <c r="AA47" s="18">
        <f t="shared" si="218"/>
        <v>78.916120375364983</v>
      </c>
      <c r="AB47" s="18">
        <f t="shared" si="218"/>
        <v>78.916120375364983</v>
      </c>
      <c r="AC47" s="18">
        <f t="shared" si="218"/>
        <v>78.916120375364983</v>
      </c>
      <c r="AD47" s="18">
        <f t="shared" si="218"/>
        <v>78.916120375364983</v>
      </c>
      <c r="AE47" s="18">
        <f t="shared" si="218"/>
        <v>77.305587306479993</v>
      </c>
      <c r="AF47" s="18">
        <f t="shared" si="218"/>
        <v>77.305587306479993</v>
      </c>
      <c r="AG47" s="18">
        <f t="shared" si="218"/>
        <v>77.305587306479993</v>
      </c>
      <c r="AH47" s="18">
        <f t="shared" si="218"/>
        <v>77.305587306479993</v>
      </c>
      <c r="AI47" s="18">
        <f t="shared" si="218"/>
        <v>77.305587306479993</v>
      </c>
      <c r="AJ47" s="18">
        <f t="shared" si="218"/>
        <v>77.305587306479993</v>
      </c>
      <c r="AK47" s="18">
        <f t="shared" si="218"/>
        <v>77.305587306479993</v>
      </c>
      <c r="AL47" s="18">
        <f t="shared" si="218"/>
        <v>75.695054237595002</v>
      </c>
      <c r="AM47" s="18">
        <f t="shared" si="218"/>
        <v>75.695054237595002</v>
      </c>
      <c r="AN47" s="18">
        <f t="shared" si="218"/>
        <v>75.695054237595002</v>
      </c>
      <c r="AO47" s="18">
        <f t="shared" si="218"/>
        <v>75.695054237595002</v>
      </c>
      <c r="AP47" s="18">
        <f t="shared" si="218"/>
        <v>75.695054237595002</v>
      </c>
      <c r="AQ47" s="18">
        <f t="shared" si="218"/>
        <v>75.695054237595002</v>
      </c>
      <c r="AR47" s="18">
        <f t="shared" si="218"/>
        <v>75.695054237595002</v>
      </c>
      <c r="AS47" s="18">
        <f t="shared" si="218"/>
        <v>74.084521168709983</v>
      </c>
      <c r="AT47" s="18">
        <f t="shared" si="218"/>
        <v>74.084521168709983</v>
      </c>
      <c r="AU47" s="18">
        <f t="shared" si="218"/>
        <v>74.084521168709983</v>
      </c>
      <c r="AV47" s="18">
        <f t="shared" si="218"/>
        <v>74.084521168709983</v>
      </c>
      <c r="AW47" s="18">
        <f t="shared" si="218"/>
        <v>74.084521168709983</v>
      </c>
      <c r="AX47" s="18">
        <f t="shared" si="218"/>
        <v>74.084521168709983</v>
      </c>
      <c r="AY47" s="18">
        <f t="shared" si="218"/>
        <v>74.084521168709983</v>
      </c>
      <c r="AZ47" s="18">
        <f t="shared" si="218"/>
        <v>72.473988099824993</v>
      </c>
      <c r="BA47" s="18">
        <f t="shared" si="218"/>
        <v>72.473988099824993</v>
      </c>
      <c r="BB47" s="18">
        <f t="shared" si="218"/>
        <v>72.473988099824993</v>
      </c>
      <c r="BC47" s="18">
        <f t="shared" si="218"/>
        <v>72.473988099824993</v>
      </c>
      <c r="BD47" s="18">
        <f t="shared" si="218"/>
        <v>72.473988099824993</v>
      </c>
      <c r="BE47" s="18">
        <f t="shared" si="218"/>
        <v>72.473988099824993</v>
      </c>
      <c r="BF47" s="18">
        <f t="shared" si="218"/>
        <v>72.473988099824993</v>
      </c>
      <c r="BG47" s="18">
        <f t="shared" si="218"/>
        <v>70.863455030940003</v>
      </c>
      <c r="BH47" s="18">
        <f t="shared" si="218"/>
        <v>70.863455030940003</v>
      </c>
      <c r="BI47" s="18">
        <f t="shared" si="218"/>
        <v>70.863455030940003</v>
      </c>
      <c r="BJ47" s="18">
        <f t="shared" si="218"/>
        <v>70.863455030940003</v>
      </c>
      <c r="BK47" s="18">
        <f t="shared" si="218"/>
        <v>70.863455030940003</v>
      </c>
      <c r="BL47" s="18">
        <f t="shared" si="218"/>
        <v>70.863455030940003</v>
      </c>
      <c r="BM47" s="18">
        <f t="shared" si="218"/>
        <v>70.863455030940003</v>
      </c>
      <c r="BN47" s="18">
        <f t="shared" si="218"/>
        <v>69.252921962054998</v>
      </c>
      <c r="BO47" s="18">
        <f t="shared" si="218"/>
        <v>69.252921962054998</v>
      </c>
      <c r="BP47" s="18">
        <f t="shared" si="218"/>
        <v>69.252921962054998</v>
      </c>
      <c r="BQ47" s="18">
        <f t="shared" si="216"/>
        <v>69.252921962054998</v>
      </c>
      <c r="BR47" s="18">
        <f t="shared" si="216"/>
        <v>69.252921962054998</v>
      </c>
      <c r="BS47" s="18">
        <f t="shared" si="216"/>
        <v>69.252921962054998</v>
      </c>
      <c r="BT47" s="18">
        <f t="shared" si="216"/>
        <v>69.252921962054998</v>
      </c>
      <c r="BU47" s="18">
        <f t="shared" si="216"/>
        <v>67.642388893169979</v>
      </c>
      <c r="BV47" s="18">
        <f t="shared" si="216"/>
        <v>67.642388893169979</v>
      </c>
      <c r="BW47" s="18">
        <f t="shared" si="216"/>
        <v>67.642388893169979</v>
      </c>
      <c r="BX47" s="18">
        <f t="shared" si="216"/>
        <v>67.642388893169979</v>
      </c>
      <c r="BY47" s="18">
        <f t="shared" si="216"/>
        <v>67.642388893169979</v>
      </c>
      <c r="BZ47" s="18">
        <f t="shared" si="216"/>
        <v>67.642388893169979</v>
      </c>
      <c r="CA47" s="18">
        <f t="shared" si="216"/>
        <v>67.642388893169979</v>
      </c>
      <c r="CB47" s="18">
        <f t="shared" si="216"/>
        <v>66.031855824284989</v>
      </c>
      <c r="CC47" s="18">
        <f t="shared" si="216"/>
        <v>66.031855824284989</v>
      </c>
      <c r="CD47" s="18">
        <f t="shared" si="216"/>
        <v>66.031855824284989</v>
      </c>
      <c r="CE47" s="18">
        <f t="shared" si="216"/>
        <v>66.031855824284989</v>
      </c>
      <c r="CF47" s="18">
        <f t="shared" si="216"/>
        <v>66.031855824284989</v>
      </c>
      <c r="CG47" s="18">
        <f t="shared" si="216"/>
        <v>66.031855824284989</v>
      </c>
      <c r="CH47" s="18">
        <f t="shared" si="216"/>
        <v>66.031855824284989</v>
      </c>
      <c r="CI47" s="18">
        <f t="shared" si="216"/>
        <v>64.421322755399999</v>
      </c>
      <c r="CJ47" s="18">
        <f t="shared" si="216"/>
        <v>64.421322755399999</v>
      </c>
      <c r="CK47" s="18">
        <f t="shared" si="216"/>
        <v>64.421322755399999</v>
      </c>
      <c r="CL47" s="18">
        <f t="shared" si="216"/>
        <v>64.421322755399999</v>
      </c>
      <c r="CM47" s="18">
        <f t="shared" si="216"/>
        <v>64.421322755399999</v>
      </c>
      <c r="CN47" s="18">
        <f t="shared" si="216"/>
        <v>64.421322755399999</v>
      </c>
      <c r="CO47" s="18">
        <f t="shared" si="216"/>
        <v>64.421322755399999</v>
      </c>
      <c r="CP47" s="18">
        <f t="shared" si="216"/>
        <v>62.810789686514994</v>
      </c>
      <c r="CQ47" s="18">
        <f t="shared" si="216"/>
        <v>62.810789686514994</v>
      </c>
      <c r="CR47" s="18">
        <f t="shared" si="216"/>
        <v>62.810789686514994</v>
      </c>
      <c r="CS47" s="18">
        <f t="shared" si="216"/>
        <v>62.810789686514994</v>
      </c>
      <c r="CT47" s="18">
        <f t="shared" si="216"/>
        <v>62.810789686514994</v>
      </c>
      <c r="CU47" s="18">
        <f t="shared" si="216"/>
        <v>62.810789686514994</v>
      </c>
      <c r="CV47" s="18">
        <f t="shared" si="216"/>
        <v>62.810789686514994</v>
      </c>
      <c r="CW47" s="18">
        <f t="shared" si="216"/>
        <v>61.200256617630004</v>
      </c>
      <c r="CX47" s="18">
        <f t="shared" si="216"/>
        <v>61.200256617630004</v>
      </c>
      <c r="CY47" s="18">
        <f t="shared" si="216"/>
        <v>61.200256617630004</v>
      </c>
      <c r="DA47" s="18" t="str">
        <f t="shared" si="206"/>
        <v>TJ</v>
      </c>
      <c r="DB47" s="18">
        <f t="shared" si="106"/>
        <v>80.526653444249988</v>
      </c>
      <c r="DC47" s="18">
        <f t="shared" si="107"/>
        <v>161.05330688849998</v>
      </c>
      <c r="DD47" s="18">
        <f t="shared" ref="DD47:DE47" si="219">+DC47+F47</f>
        <v>241.57996033274998</v>
      </c>
      <c r="DE47" s="18">
        <f t="shared" si="219"/>
        <v>322.10661377699995</v>
      </c>
      <c r="DF47" s="18">
        <f t="shared" si="109"/>
        <v>402.63326722124992</v>
      </c>
      <c r="DG47" s="18">
        <f t="shared" si="110"/>
        <v>483.1599206654999</v>
      </c>
      <c r="DH47" s="18">
        <f t="shared" si="111"/>
        <v>563.68657410974993</v>
      </c>
      <c r="DI47" s="18">
        <f t="shared" si="112"/>
        <v>644.2132275539999</v>
      </c>
      <c r="DJ47" s="18">
        <f t="shared" si="113"/>
        <v>724.73988099824987</v>
      </c>
      <c r="DK47" s="18">
        <f t="shared" si="114"/>
        <v>805.26653444249985</v>
      </c>
      <c r="DL47" s="18">
        <f t="shared" si="115"/>
        <v>885.79318788674982</v>
      </c>
      <c r="DM47" s="18">
        <f t="shared" si="116"/>
        <v>966.31984133099979</v>
      </c>
      <c r="DN47" s="18">
        <f t="shared" si="117"/>
        <v>1046.8464947752498</v>
      </c>
      <c r="DO47" s="18">
        <f t="shared" si="118"/>
        <v>1127.3731482194999</v>
      </c>
      <c r="DP47" s="18">
        <f t="shared" si="119"/>
        <v>1207.8998016637499</v>
      </c>
      <c r="DQ47" s="18">
        <f t="shared" si="120"/>
        <v>1288.426455108</v>
      </c>
      <c r="DR47" s="18">
        <f t="shared" si="121"/>
        <v>1368.9531085522501</v>
      </c>
      <c r="DS47" s="18">
        <f t="shared" si="122"/>
        <v>1449.4797619965002</v>
      </c>
      <c r="DT47" s="18">
        <f t="shared" si="123"/>
        <v>1530.0064154407503</v>
      </c>
      <c r="DU47" s="18">
        <f t="shared" si="124"/>
        <v>1610.5330688850004</v>
      </c>
      <c r="DV47" s="18">
        <f t="shared" si="125"/>
        <v>1689.4491892603653</v>
      </c>
      <c r="DW47" s="18">
        <f t="shared" si="126"/>
        <v>1768.3653096357302</v>
      </c>
      <c r="DX47" s="18">
        <f t="shared" si="127"/>
        <v>1847.2814300110952</v>
      </c>
      <c r="DY47" s="18">
        <f t="shared" si="128"/>
        <v>1926.1975503864601</v>
      </c>
      <c r="DZ47" s="18">
        <f t="shared" si="129"/>
        <v>2005.113670761825</v>
      </c>
      <c r="EA47" s="18">
        <f t="shared" si="130"/>
        <v>2084.0297911371899</v>
      </c>
      <c r="EB47" s="18">
        <f t="shared" si="131"/>
        <v>2162.9459115125551</v>
      </c>
      <c r="EC47" s="18">
        <f t="shared" si="132"/>
        <v>2240.2514988190351</v>
      </c>
      <c r="ED47" s="18">
        <f t="shared" si="133"/>
        <v>2317.5570861255151</v>
      </c>
      <c r="EE47" s="18">
        <f t="shared" si="134"/>
        <v>2394.8626734319951</v>
      </c>
      <c r="EF47" s="18">
        <f t="shared" si="135"/>
        <v>2472.1682607384751</v>
      </c>
      <c r="EG47" s="18">
        <f t="shared" si="136"/>
        <v>2549.473848044955</v>
      </c>
      <c r="EH47" s="18">
        <f t="shared" si="137"/>
        <v>2626.779435351435</v>
      </c>
      <c r="EI47" s="18">
        <f t="shared" si="138"/>
        <v>2704.085022657915</v>
      </c>
      <c r="EJ47" s="18">
        <f t="shared" si="139"/>
        <v>2779.7800768955099</v>
      </c>
      <c r="EK47" s="18">
        <f t="shared" si="140"/>
        <v>2855.4751311331047</v>
      </c>
      <c r="EL47" s="18">
        <f t="shared" si="141"/>
        <v>2931.1701853706995</v>
      </c>
      <c r="EM47" s="18">
        <f t="shared" si="142"/>
        <v>3006.8652396082944</v>
      </c>
      <c r="EN47" s="18">
        <f t="shared" si="143"/>
        <v>3082.5602938458892</v>
      </c>
      <c r="EO47" s="18">
        <f t="shared" si="144"/>
        <v>3158.255348083484</v>
      </c>
      <c r="EP47" s="18">
        <f t="shared" si="145"/>
        <v>3233.9504023210789</v>
      </c>
      <c r="EQ47" s="18">
        <f t="shared" si="146"/>
        <v>3308.034923489789</v>
      </c>
      <c r="ER47" s="18">
        <f t="shared" si="147"/>
        <v>3382.1194446584991</v>
      </c>
      <c r="ES47" s="18">
        <f t="shared" si="148"/>
        <v>3456.2039658272092</v>
      </c>
      <c r="ET47" s="18">
        <f t="shared" si="149"/>
        <v>3530.2884869959194</v>
      </c>
      <c r="EU47" s="18">
        <f t="shared" si="150"/>
        <v>3604.3730081646295</v>
      </c>
      <c r="EV47" s="18">
        <f t="shared" si="151"/>
        <v>3678.4575293333396</v>
      </c>
      <c r="EW47" s="18">
        <f t="shared" si="152"/>
        <v>3752.5420505020497</v>
      </c>
      <c r="EX47" s="18">
        <f t="shared" si="153"/>
        <v>3825.0160386018747</v>
      </c>
      <c r="EY47" s="18">
        <f t="shared" si="154"/>
        <v>3897.4900267016997</v>
      </c>
      <c r="EZ47" s="18">
        <f t="shared" si="155"/>
        <v>3969.9640148015246</v>
      </c>
      <c r="FA47" s="18">
        <f t="shared" si="156"/>
        <v>4042.4380029013496</v>
      </c>
      <c r="FB47" s="18">
        <f t="shared" si="157"/>
        <v>4114.911991001175</v>
      </c>
      <c r="FC47" s="18">
        <f t="shared" si="158"/>
        <v>4187.385979101</v>
      </c>
      <c r="FD47" s="18">
        <f t="shared" si="159"/>
        <v>4259.8599672008249</v>
      </c>
      <c r="FE47" s="18">
        <f t="shared" si="160"/>
        <v>4330.7234222317647</v>
      </c>
      <c r="FF47" s="18">
        <f t="shared" si="161"/>
        <v>4401.5868772627045</v>
      </c>
      <c r="FG47" s="18">
        <f t="shared" si="162"/>
        <v>4472.4503322936444</v>
      </c>
      <c r="FH47" s="18">
        <f t="shared" si="163"/>
        <v>4543.3137873245842</v>
      </c>
      <c r="FI47" s="18">
        <f t="shared" si="164"/>
        <v>4614.177242355524</v>
      </c>
      <c r="FJ47" s="18">
        <f t="shared" si="165"/>
        <v>4685.0406973864638</v>
      </c>
      <c r="FK47" s="18">
        <f t="shared" si="166"/>
        <v>4755.9041524174036</v>
      </c>
      <c r="FL47" s="18">
        <f t="shared" si="167"/>
        <v>4825.1570743794582</v>
      </c>
      <c r="FM47" s="18">
        <f t="shared" si="168"/>
        <v>4894.4099963415129</v>
      </c>
      <c r="FN47" s="18">
        <f t="shared" si="169"/>
        <v>4963.6629183035675</v>
      </c>
      <c r="FO47" s="18">
        <f t="shared" si="170"/>
        <v>5032.9158402656221</v>
      </c>
      <c r="FP47" s="18">
        <f t="shared" si="171"/>
        <v>5102.1687622276768</v>
      </c>
      <c r="FQ47" s="18">
        <f t="shared" si="172"/>
        <v>5171.4216841897314</v>
      </c>
      <c r="FR47" s="18">
        <f t="shared" si="173"/>
        <v>5240.6746061517861</v>
      </c>
      <c r="FS47" s="18">
        <f t="shared" si="174"/>
        <v>5308.3169950449565</v>
      </c>
      <c r="FT47" s="18">
        <f t="shared" si="175"/>
        <v>5375.9593839381268</v>
      </c>
      <c r="FU47" s="18">
        <f t="shared" si="176"/>
        <v>5443.6017728312972</v>
      </c>
      <c r="FV47" s="18">
        <f t="shared" si="177"/>
        <v>5511.2441617244676</v>
      </c>
      <c r="FW47" s="18">
        <f t="shared" si="178"/>
        <v>5578.886550617638</v>
      </c>
      <c r="FX47" s="18">
        <f t="shared" si="179"/>
        <v>5646.5289395108084</v>
      </c>
      <c r="FY47" s="18">
        <f t="shared" si="180"/>
        <v>5714.1713284039788</v>
      </c>
      <c r="FZ47" s="18">
        <f t="shared" si="181"/>
        <v>5780.203184228264</v>
      </c>
      <c r="GA47" s="18">
        <f t="shared" si="182"/>
        <v>5846.2350400525493</v>
      </c>
      <c r="GB47" s="18">
        <f t="shared" si="183"/>
        <v>5912.2668958768345</v>
      </c>
      <c r="GC47" s="18">
        <f t="shared" si="184"/>
        <v>5978.2987517011197</v>
      </c>
      <c r="GD47" s="18">
        <f t="shared" si="185"/>
        <v>6044.330607525405</v>
      </c>
      <c r="GE47" s="18">
        <f t="shared" si="186"/>
        <v>6110.3624633496902</v>
      </c>
      <c r="GF47" s="18">
        <f t="shared" si="187"/>
        <v>6176.3943191739754</v>
      </c>
      <c r="GG47" s="18">
        <f t="shared" si="188"/>
        <v>6240.8156419293755</v>
      </c>
      <c r="GH47" s="18">
        <f t="shared" si="189"/>
        <v>6305.2369646847756</v>
      </c>
      <c r="GI47" s="18">
        <f t="shared" si="190"/>
        <v>6369.6582874401756</v>
      </c>
      <c r="GJ47" s="18">
        <f t="shared" si="191"/>
        <v>6434.0796101955757</v>
      </c>
      <c r="GK47" s="18">
        <f t="shared" si="192"/>
        <v>6498.5009329509758</v>
      </c>
      <c r="GL47" s="18">
        <f t="shared" si="193"/>
        <v>6562.9222557063758</v>
      </c>
      <c r="GM47" s="18">
        <f t="shared" si="194"/>
        <v>6627.3435784617759</v>
      </c>
      <c r="GN47" s="18">
        <f t="shared" si="195"/>
        <v>6690.1543681482908</v>
      </c>
      <c r="GO47" s="18">
        <f t="shared" si="196"/>
        <v>6752.9651578348057</v>
      </c>
      <c r="GP47" s="18">
        <f t="shared" si="197"/>
        <v>6815.7759475213206</v>
      </c>
      <c r="GQ47" s="18">
        <f t="shared" si="198"/>
        <v>6878.5867372078355</v>
      </c>
      <c r="GR47" s="18">
        <f t="shared" si="199"/>
        <v>6941.3975268943504</v>
      </c>
      <c r="GS47" s="18">
        <f t="shared" si="200"/>
        <v>7004.2083165808654</v>
      </c>
      <c r="GT47" s="18">
        <f t="shared" si="201"/>
        <v>7067.0191062673803</v>
      </c>
      <c r="GU47" s="18">
        <f t="shared" si="202"/>
        <v>7128.21936288501</v>
      </c>
      <c r="GV47" s="18">
        <f t="shared" si="203"/>
        <v>7189.4196195026398</v>
      </c>
      <c r="GW47" s="18">
        <f t="shared" si="204"/>
        <v>7250.6198761202695</v>
      </c>
      <c r="GX47" s="18"/>
    </row>
    <row r="48" spans="1:206" x14ac:dyDescent="0.25">
      <c r="B48" t="s">
        <v>168</v>
      </c>
      <c r="C48">
        <v>1.54</v>
      </c>
      <c r="D48" s="18">
        <f t="shared" si="103"/>
        <v>85.524859520100009</v>
      </c>
      <c r="E48" s="18">
        <f t="shared" si="218"/>
        <v>85.524859520100009</v>
      </c>
      <c r="F48" s="18">
        <f t="shared" si="218"/>
        <v>85.524859520100009</v>
      </c>
      <c r="G48" s="18">
        <f t="shared" si="218"/>
        <v>85.524859520100009</v>
      </c>
      <c r="H48" s="18">
        <f t="shared" si="218"/>
        <v>85.524859520100009</v>
      </c>
      <c r="I48" s="18">
        <f t="shared" si="218"/>
        <v>85.524859520100009</v>
      </c>
      <c r="J48" s="18">
        <f t="shared" si="218"/>
        <v>85.524859520100009</v>
      </c>
      <c r="K48" s="18">
        <f t="shared" si="218"/>
        <v>85.524859520100009</v>
      </c>
      <c r="L48" s="18">
        <f t="shared" si="218"/>
        <v>85.524859520100009</v>
      </c>
      <c r="M48" s="18">
        <f t="shared" si="218"/>
        <v>85.524859520100009</v>
      </c>
      <c r="N48" s="18">
        <f t="shared" si="218"/>
        <v>85.524859520100009</v>
      </c>
      <c r="O48" s="18">
        <f t="shared" si="218"/>
        <v>85.524859520100009</v>
      </c>
      <c r="P48" s="18">
        <f t="shared" si="218"/>
        <v>85.524859520100009</v>
      </c>
      <c r="Q48" s="18">
        <f t="shared" si="218"/>
        <v>85.524859520100009</v>
      </c>
      <c r="R48" s="18">
        <f t="shared" si="218"/>
        <v>85.524859520100009</v>
      </c>
      <c r="S48" s="18">
        <f t="shared" si="218"/>
        <v>85.524859520100009</v>
      </c>
      <c r="T48" s="18">
        <f t="shared" si="218"/>
        <v>85.524859520100009</v>
      </c>
      <c r="U48" s="18">
        <f t="shared" si="218"/>
        <v>85.524859520100009</v>
      </c>
      <c r="V48" s="18">
        <f t="shared" si="218"/>
        <v>85.524859520100009</v>
      </c>
      <c r="W48" s="18">
        <f t="shared" si="218"/>
        <v>85.524859520100009</v>
      </c>
      <c r="X48" s="18">
        <f t="shared" si="218"/>
        <v>83.814362329698</v>
      </c>
      <c r="Y48" s="18">
        <f t="shared" si="218"/>
        <v>83.814362329698</v>
      </c>
      <c r="Z48" s="18">
        <f t="shared" si="218"/>
        <v>83.814362329698</v>
      </c>
      <c r="AA48" s="18">
        <f t="shared" si="218"/>
        <v>83.814362329698</v>
      </c>
      <c r="AB48" s="18">
        <f t="shared" si="218"/>
        <v>83.814362329698</v>
      </c>
      <c r="AC48" s="18">
        <f t="shared" si="218"/>
        <v>83.814362329698</v>
      </c>
      <c r="AD48" s="18">
        <f t="shared" si="218"/>
        <v>83.814362329698</v>
      </c>
      <c r="AE48" s="18">
        <f t="shared" si="218"/>
        <v>82.103865139296005</v>
      </c>
      <c r="AF48" s="18">
        <f t="shared" si="218"/>
        <v>82.103865139296005</v>
      </c>
      <c r="AG48" s="18">
        <f t="shared" si="218"/>
        <v>82.103865139296005</v>
      </c>
      <c r="AH48" s="18">
        <f t="shared" si="218"/>
        <v>82.103865139296005</v>
      </c>
      <c r="AI48" s="18">
        <f t="shared" si="218"/>
        <v>82.103865139296005</v>
      </c>
      <c r="AJ48" s="18">
        <f t="shared" si="218"/>
        <v>82.103865139296005</v>
      </c>
      <c r="AK48" s="18">
        <f t="shared" si="218"/>
        <v>82.103865139296005</v>
      </c>
      <c r="AL48" s="18">
        <f t="shared" si="218"/>
        <v>80.393367948893996</v>
      </c>
      <c r="AM48" s="18">
        <f t="shared" si="218"/>
        <v>80.393367948893996</v>
      </c>
      <c r="AN48" s="18">
        <f t="shared" si="218"/>
        <v>80.393367948893996</v>
      </c>
      <c r="AO48" s="18">
        <f t="shared" si="218"/>
        <v>80.393367948893996</v>
      </c>
      <c r="AP48" s="18">
        <f t="shared" si="218"/>
        <v>80.393367948893996</v>
      </c>
      <c r="AQ48" s="18">
        <f t="shared" si="218"/>
        <v>80.393367948893996</v>
      </c>
      <c r="AR48" s="18">
        <f t="shared" si="218"/>
        <v>80.393367948893996</v>
      </c>
      <c r="AS48" s="18">
        <f t="shared" si="218"/>
        <v>78.682870758492001</v>
      </c>
      <c r="AT48" s="18">
        <f t="shared" si="218"/>
        <v>78.682870758492001</v>
      </c>
      <c r="AU48" s="18">
        <f t="shared" si="218"/>
        <v>78.682870758492001</v>
      </c>
      <c r="AV48" s="18">
        <f t="shared" si="218"/>
        <v>78.682870758492001</v>
      </c>
      <c r="AW48" s="18">
        <f t="shared" si="218"/>
        <v>78.682870758492001</v>
      </c>
      <c r="AX48" s="18">
        <f t="shared" si="218"/>
        <v>78.682870758492001</v>
      </c>
      <c r="AY48" s="18">
        <f t="shared" si="218"/>
        <v>78.682870758492001</v>
      </c>
      <c r="AZ48" s="18">
        <f t="shared" si="218"/>
        <v>76.972373568090006</v>
      </c>
      <c r="BA48" s="18">
        <f t="shared" si="218"/>
        <v>76.972373568090006</v>
      </c>
      <c r="BB48" s="18">
        <f t="shared" si="218"/>
        <v>76.972373568090006</v>
      </c>
      <c r="BC48" s="18">
        <f t="shared" si="218"/>
        <v>76.972373568090006</v>
      </c>
      <c r="BD48" s="18">
        <f t="shared" si="218"/>
        <v>76.972373568090006</v>
      </c>
      <c r="BE48" s="18">
        <f t="shared" si="218"/>
        <v>76.972373568090006</v>
      </c>
      <c r="BF48" s="18">
        <f t="shared" si="218"/>
        <v>76.972373568090006</v>
      </c>
      <c r="BG48" s="18">
        <f t="shared" si="218"/>
        <v>75.261876377687997</v>
      </c>
      <c r="BH48" s="18">
        <f t="shared" si="218"/>
        <v>75.261876377687997</v>
      </c>
      <c r="BI48" s="18">
        <f t="shared" si="218"/>
        <v>75.261876377687997</v>
      </c>
      <c r="BJ48" s="18">
        <f t="shared" si="218"/>
        <v>75.261876377687997</v>
      </c>
      <c r="BK48" s="18">
        <f t="shared" si="218"/>
        <v>75.261876377687997</v>
      </c>
      <c r="BL48" s="18">
        <f t="shared" si="218"/>
        <v>75.261876377687997</v>
      </c>
      <c r="BM48" s="18">
        <f t="shared" si="218"/>
        <v>75.261876377687997</v>
      </c>
      <c r="BN48" s="18">
        <f t="shared" si="218"/>
        <v>73.551379187285988</v>
      </c>
      <c r="BO48" s="18">
        <f t="shared" si="218"/>
        <v>73.551379187285988</v>
      </c>
      <c r="BP48" s="18">
        <f t="shared" si="218"/>
        <v>73.551379187285988</v>
      </c>
      <c r="BQ48" s="18">
        <f t="shared" si="216"/>
        <v>73.551379187285988</v>
      </c>
      <c r="BR48" s="18">
        <f t="shared" si="216"/>
        <v>73.551379187285988</v>
      </c>
      <c r="BS48" s="18">
        <f t="shared" si="216"/>
        <v>73.551379187285988</v>
      </c>
      <c r="BT48" s="18">
        <f t="shared" si="216"/>
        <v>73.551379187285988</v>
      </c>
      <c r="BU48" s="18">
        <f t="shared" si="216"/>
        <v>71.840881996884008</v>
      </c>
      <c r="BV48" s="18">
        <f t="shared" si="216"/>
        <v>71.840881996884008</v>
      </c>
      <c r="BW48" s="18">
        <f t="shared" si="216"/>
        <v>71.840881996884008</v>
      </c>
      <c r="BX48" s="18">
        <f t="shared" si="216"/>
        <v>71.840881996884008</v>
      </c>
      <c r="BY48" s="18">
        <f t="shared" si="216"/>
        <v>71.840881996884008</v>
      </c>
      <c r="BZ48" s="18">
        <f t="shared" si="216"/>
        <v>71.840881996884008</v>
      </c>
      <c r="CA48" s="18">
        <f t="shared" si="216"/>
        <v>71.840881996884008</v>
      </c>
      <c r="CB48" s="18">
        <f t="shared" si="216"/>
        <v>70.130384806481999</v>
      </c>
      <c r="CC48" s="18">
        <f t="shared" si="216"/>
        <v>70.130384806481999</v>
      </c>
      <c r="CD48" s="18">
        <f t="shared" si="216"/>
        <v>70.130384806481999</v>
      </c>
      <c r="CE48" s="18">
        <f t="shared" si="216"/>
        <v>70.130384806481999</v>
      </c>
      <c r="CF48" s="18">
        <f t="shared" si="216"/>
        <v>70.130384806481999</v>
      </c>
      <c r="CG48" s="18">
        <f t="shared" si="216"/>
        <v>70.130384806481999</v>
      </c>
      <c r="CH48" s="18">
        <f t="shared" si="216"/>
        <v>70.130384806481999</v>
      </c>
      <c r="CI48" s="18">
        <f t="shared" si="216"/>
        <v>68.419887616080004</v>
      </c>
      <c r="CJ48" s="18">
        <f t="shared" si="216"/>
        <v>68.419887616080004</v>
      </c>
      <c r="CK48" s="18">
        <f t="shared" si="216"/>
        <v>68.419887616080004</v>
      </c>
      <c r="CL48" s="18">
        <f t="shared" si="216"/>
        <v>68.419887616080004</v>
      </c>
      <c r="CM48" s="18">
        <f t="shared" si="216"/>
        <v>68.419887616080004</v>
      </c>
      <c r="CN48" s="18">
        <f t="shared" si="216"/>
        <v>68.419887616080004</v>
      </c>
      <c r="CO48" s="18">
        <f t="shared" si="216"/>
        <v>68.419887616080004</v>
      </c>
      <c r="CP48" s="18">
        <f t="shared" si="216"/>
        <v>66.709390425678009</v>
      </c>
      <c r="CQ48" s="18">
        <f t="shared" si="216"/>
        <v>66.709390425678009</v>
      </c>
      <c r="CR48" s="18">
        <f t="shared" si="216"/>
        <v>66.709390425678009</v>
      </c>
      <c r="CS48" s="18">
        <f t="shared" si="216"/>
        <v>66.709390425678009</v>
      </c>
      <c r="CT48" s="18">
        <f t="shared" si="216"/>
        <v>66.709390425678009</v>
      </c>
      <c r="CU48" s="18">
        <f t="shared" si="216"/>
        <v>66.709390425678009</v>
      </c>
      <c r="CV48" s="18">
        <f t="shared" si="216"/>
        <v>66.709390425678009</v>
      </c>
      <c r="CW48" s="18">
        <f t="shared" si="216"/>
        <v>64.998893235276</v>
      </c>
      <c r="CX48" s="18">
        <f t="shared" si="216"/>
        <v>64.998893235276</v>
      </c>
      <c r="CY48" s="18">
        <f t="shared" si="216"/>
        <v>64.998893235276</v>
      </c>
      <c r="DA48" s="18" t="str">
        <f t="shared" si="206"/>
        <v>TK</v>
      </c>
      <c r="DB48" s="18">
        <f t="shared" si="106"/>
        <v>85.524859520100009</v>
      </c>
      <c r="DC48" s="18">
        <f t="shared" si="107"/>
        <v>171.04971904020002</v>
      </c>
      <c r="DD48" s="18">
        <f t="shared" ref="DD48:DE48" si="220">+DC48+F48</f>
        <v>256.57457856030004</v>
      </c>
      <c r="DE48" s="18">
        <f t="shared" si="220"/>
        <v>342.09943808040003</v>
      </c>
      <c r="DF48" s="18">
        <f t="shared" si="109"/>
        <v>427.62429760050003</v>
      </c>
      <c r="DG48" s="18">
        <f t="shared" si="110"/>
        <v>513.14915712060008</v>
      </c>
      <c r="DH48" s="18">
        <f t="shared" si="111"/>
        <v>598.67401664070007</v>
      </c>
      <c r="DI48" s="18">
        <f t="shared" si="112"/>
        <v>684.19887616080007</v>
      </c>
      <c r="DJ48" s="18">
        <f t="shared" si="113"/>
        <v>769.72373568090006</v>
      </c>
      <c r="DK48" s="18">
        <f t="shared" si="114"/>
        <v>855.24859520100006</v>
      </c>
      <c r="DL48" s="18">
        <f t="shared" si="115"/>
        <v>940.77345472110005</v>
      </c>
      <c r="DM48" s="18">
        <f t="shared" si="116"/>
        <v>1026.2983142412002</v>
      </c>
      <c r="DN48" s="18">
        <f t="shared" si="117"/>
        <v>1111.8231737613003</v>
      </c>
      <c r="DO48" s="18">
        <f t="shared" si="118"/>
        <v>1197.3480332814004</v>
      </c>
      <c r="DP48" s="18">
        <f t="shared" si="119"/>
        <v>1282.8728928015005</v>
      </c>
      <c r="DQ48" s="18">
        <f t="shared" si="120"/>
        <v>1368.3977523216006</v>
      </c>
      <c r="DR48" s="18">
        <f t="shared" si="121"/>
        <v>1453.9226118417007</v>
      </c>
      <c r="DS48" s="18">
        <f t="shared" si="122"/>
        <v>1539.4474713618008</v>
      </c>
      <c r="DT48" s="18">
        <f t="shared" si="123"/>
        <v>1624.9723308819009</v>
      </c>
      <c r="DU48" s="18">
        <f t="shared" si="124"/>
        <v>1710.497190402001</v>
      </c>
      <c r="DV48" s="18">
        <f t="shared" si="125"/>
        <v>1794.3115527316991</v>
      </c>
      <c r="DW48" s="18">
        <f t="shared" si="126"/>
        <v>1878.1259150613971</v>
      </c>
      <c r="DX48" s="18">
        <f t="shared" si="127"/>
        <v>1961.9402773910952</v>
      </c>
      <c r="DY48" s="18">
        <f t="shared" si="128"/>
        <v>2045.7546397207932</v>
      </c>
      <c r="DZ48" s="18">
        <f t="shared" si="129"/>
        <v>2129.5690020504912</v>
      </c>
      <c r="EA48" s="18">
        <f t="shared" si="130"/>
        <v>2213.3833643801891</v>
      </c>
      <c r="EB48" s="18">
        <f t="shared" si="131"/>
        <v>2297.1977267098869</v>
      </c>
      <c r="EC48" s="18">
        <f t="shared" si="132"/>
        <v>2379.3015918491828</v>
      </c>
      <c r="ED48" s="18">
        <f t="shared" si="133"/>
        <v>2461.4054569884788</v>
      </c>
      <c r="EE48" s="18">
        <f t="shared" si="134"/>
        <v>2543.5093221277748</v>
      </c>
      <c r="EF48" s="18">
        <f t="shared" si="135"/>
        <v>2625.6131872670708</v>
      </c>
      <c r="EG48" s="18">
        <f t="shared" si="136"/>
        <v>2707.7170524063667</v>
      </c>
      <c r="EH48" s="18">
        <f t="shared" si="137"/>
        <v>2789.8209175456627</v>
      </c>
      <c r="EI48" s="18">
        <f t="shared" si="138"/>
        <v>2871.9247826849587</v>
      </c>
      <c r="EJ48" s="18">
        <f t="shared" si="139"/>
        <v>2952.3181506338528</v>
      </c>
      <c r="EK48" s="18">
        <f t="shared" si="140"/>
        <v>3032.711518582747</v>
      </c>
      <c r="EL48" s="18">
        <f t="shared" si="141"/>
        <v>3113.1048865316411</v>
      </c>
      <c r="EM48" s="18">
        <f t="shared" si="142"/>
        <v>3193.4982544805353</v>
      </c>
      <c r="EN48" s="18">
        <f t="shared" si="143"/>
        <v>3273.8916224294294</v>
      </c>
      <c r="EO48" s="18">
        <f t="shared" si="144"/>
        <v>3354.2849903783235</v>
      </c>
      <c r="EP48" s="18">
        <f t="shared" si="145"/>
        <v>3434.6783583272177</v>
      </c>
      <c r="EQ48" s="18">
        <f t="shared" si="146"/>
        <v>3513.3612290857095</v>
      </c>
      <c r="ER48" s="18">
        <f t="shared" si="147"/>
        <v>3592.0440998442014</v>
      </c>
      <c r="ES48" s="18">
        <f t="shared" si="148"/>
        <v>3670.7269706026932</v>
      </c>
      <c r="ET48" s="18">
        <f t="shared" si="149"/>
        <v>3749.409841361185</v>
      </c>
      <c r="EU48" s="18">
        <f t="shared" si="150"/>
        <v>3828.0927121196769</v>
      </c>
      <c r="EV48" s="18">
        <f t="shared" si="151"/>
        <v>3906.7755828781687</v>
      </c>
      <c r="EW48" s="18">
        <f t="shared" si="152"/>
        <v>3985.4584536366606</v>
      </c>
      <c r="EX48" s="18">
        <f t="shared" si="153"/>
        <v>4062.4308272047506</v>
      </c>
      <c r="EY48" s="18">
        <f t="shared" si="154"/>
        <v>4139.4032007728401</v>
      </c>
      <c r="EZ48" s="18">
        <f t="shared" si="155"/>
        <v>4216.3755743409301</v>
      </c>
      <c r="FA48" s="18">
        <f t="shared" si="156"/>
        <v>4293.3479479090201</v>
      </c>
      <c r="FB48" s="18">
        <f t="shared" si="157"/>
        <v>4370.3203214771102</v>
      </c>
      <c r="FC48" s="18">
        <f t="shared" si="158"/>
        <v>4447.2926950452002</v>
      </c>
      <c r="FD48" s="18">
        <f t="shared" si="159"/>
        <v>4524.2650686132902</v>
      </c>
      <c r="FE48" s="18">
        <f t="shared" si="160"/>
        <v>4599.5269449909783</v>
      </c>
      <c r="FF48" s="18">
        <f t="shared" si="161"/>
        <v>4674.7888213686665</v>
      </c>
      <c r="FG48" s="18">
        <f t="shared" si="162"/>
        <v>4750.0506977463547</v>
      </c>
      <c r="FH48" s="18">
        <f t="shared" si="163"/>
        <v>4825.3125741240428</v>
      </c>
      <c r="FI48" s="18">
        <f t="shared" si="164"/>
        <v>4900.574450501731</v>
      </c>
      <c r="FJ48" s="18">
        <f t="shared" si="165"/>
        <v>4975.8363268794192</v>
      </c>
      <c r="FK48" s="18">
        <f t="shared" si="166"/>
        <v>5051.0982032571073</v>
      </c>
      <c r="FL48" s="18">
        <f t="shared" si="167"/>
        <v>5124.6495824443937</v>
      </c>
      <c r="FM48" s="18">
        <f t="shared" si="168"/>
        <v>5198.20096163168</v>
      </c>
      <c r="FN48" s="18">
        <f t="shared" si="169"/>
        <v>5271.7523408189663</v>
      </c>
      <c r="FO48" s="18">
        <f t="shared" si="170"/>
        <v>5345.3037200062527</v>
      </c>
      <c r="FP48" s="18">
        <f t="shared" si="171"/>
        <v>5418.855099193539</v>
      </c>
      <c r="FQ48" s="18">
        <f t="shared" si="172"/>
        <v>5492.4064783808253</v>
      </c>
      <c r="FR48" s="18">
        <f t="shared" si="173"/>
        <v>5565.9578575681116</v>
      </c>
      <c r="FS48" s="18">
        <f t="shared" si="174"/>
        <v>5637.7987395649952</v>
      </c>
      <c r="FT48" s="18">
        <f t="shared" si="175"/>
        <v>5709.6396215618788</v>
      </c>
      <c r="FU48" s="18">
        <f t="shared" si="176"/>
        <v>5781.4805035587624</v>
      </c>
      <c r="FV48" s="18">
        <f t="shared" si="177"/>
        <v>5853.321385555646</v>
      </c>
      <c r="FW48" s="18">
        <f t="shared" si="178"/>
        <v>5925.1622675525296</v>
      </c>
      <c r="FX48" s="18">
        <f t="shared" si="179"/>
        <v>5997.0031495494131</v>
      </c>
      <c r="FY48" s="18">
        <f t="shared" si="180"/>
        <v>6068.8440315462967</v>
      </c>
      <c r="FZ48" s="18">
        <f t="shared" si="181"/>
        <v>6138.9744163527785</v>
      </c>
      <c r="GA48" s="18">
        <f t="shared" si="182"/>
        <v>6209.1048011592602</v>
      </c>
      <c r="GB48" s="18">
        <f t="shared" si="183"/>
        <v>6279.2351859657419</v>
      </c>
      <c r="GC48" s="18">
        <f t="shared" si="184"/>
        <v>6349.3655707722237</v>
      </c>
      <c r="GD48" s="18">
        <f t="shared" si="185"/>
        <v>6419.4959555787054</v>
      </c>
      <c r="GE48" s="18">
        <f t="shared" si="186"/>
        <v>6489.6263403851872</v>
      </c>
      <c r="GF48" s="18">
        <f t="shared" si="187"/>
        <v>6559.7567251916689</v>
      </c>
      <c r="GG48" s="18">
        <f t="shared" si="188"/>
        <v>6628.1766128077488</v>
      </c>
      <c r="GH48" s="18">
        <f t="shared" si="189"/>
        <v>6696.5965004238287</v>
      </c>
      <c r="GI48" s="18">
        <f t="shared" si="190"/>
        <v>6765.0163880399086</v>
      </c>
      <c r="GJ48" s="18">
        <f t="shared" si="191"/>
        <v>6833.4362756559885</v>
      </c>
      <c r="GK48" s="18">
        <f t="shared" si="192"/>
        <v>6901.8561632720684</v>
      </c>
      <c r="GL48" s="18">
        <f t="shared" si="193"/>
        <v>6970.2760508881483</v>
      </c>
      <c r="GM48" s="18">
        <f t="shared" si="194"/>
        <v>7038.6959385042283</v>
      </c>
      <c r="GN48" s="18">
        <f t="shared" si="195"/>
        <v>7105.4053289299063</v>
      </c>
      <c r="GO48" s="18">
        <f t="shared" si="196"/>
        <v>7172.1147193555844</v>
      </c>
      <c r="GP48" s="18">
        <f t="shared" si="197"/>
        <v>7238.8241097812625</v>
      </c>
      <c r="GQ48" s="18">
        <f t="shared" si="198"/>
        <v>7305.5335002069405</v>
      </c>
      <c r="GR48" s="18">
        <f t="shared" si="199"/>
        <v>7372.2428906326186</v>
      </c>
      <c r="GS48" s="18">
        <f t="shared" si="200"/>
        <v>7438.9522810582966</v>
      </c>
      <c r="GT48" s="18">
        <f t="shared" si="201"/>
        <v>7505.6616714839747</v>
      </c>
      <c r="GU48" s="18">
        <f t="shared" si="202"/>
        <v>7570.6605647192509</v>
      </c>
      <c r="GV48" s="18">
        <f t="shared" si="203"/>
        <v>7635.6594579545272</v>
      </c>
      <c r="GW48" s="18">
        <f t="shared" si="204"/>
        <v>7700.6583511898034</v>
      </c>
      <c r="GX48" s="18"/>
    </row>
    <row r="49" spans="1:206" x14ac:dyDescent="0.25">
      <c r="B49" t="s">
        <v>172</v>
      </c>
      <c r="C49">
        <v>1.1100000000000001</v>
      </c>
      <c r="D49" s="18">
        <f t="shared" si="103"/>
        <v>61.644541602150014</v>
      </c>
      <c r="E49" s="18">
        <f t="shared" si="218"/>
        <v>61.644541602150014</v>
      </c>
      <c r="F49" s="18">
        <f t="shared" si="218"/>
        <v>61.644541602150014</v>
      </c>
      <c r="G49" s="18">
        <f t="shared" si="218"/>
        <v>61.644541602150014</v>
      </c>
      <c r="H49" s="18">
        <f t="shared" si="218"/>
        <v>61.644541602150014</v>
      </c>
      <c r="I49" s="18">
        <f t="shared" si="218"/>
        <v>61.644541602150014</v>
      </c>
      <c r="J49" s="18">
        <f t="shared" si="218"/>
        <v>61.644541602150014</v>
      </c>
      <c r="K49" s="18">
        <f t="shared" si="218"/>
        <v>61.644541602150014</v>
      </c>
      <c r="L49" s="18">
        <f t="shared" si="218"/>
        <v>61.644541602150014</v>
      </c>
      <c r="M49" s="18">
        <f t="shared" si="218"/>
        <v>61.644541602150014</v>
      </c>
      <c r="N49" s="18">
        <f t="shared" si="218"/>
        <v>61.644541602150014</v>
      </c>
      <c r="O49" s="18">
        <f t="shared" si="218"/>
        <v>61.644541602150014</v>
      </c>
      <c r="P49" s="18">
        <f t="shared" si="218"/>
        <v>61.644541602150014</v>
      </c>
      <c r="Q49" s="18">
        <f t="shared" si="218"/>
        <v>61.644541602150014</v>
      </c>
      <c r="R49" s="18">
        <f t="shared" si="218"/>
        <v>61.644541602150014</v>
      </c>
      <c r="S49" s="18">
        <f t="shared" si="218"/>
        <v>61.644541602150014</v>
      </c>
      <c r="T49" s="18">
        <f t="shared" si="218"/>
        <v>61.644541602150014</v>
      </c>
      <c r="U49" s="18">
        <f t="shared" si="218"/>
        <v>61.644541602150014</v>
      </c>
      <c r="V49" s="18">
        <f t="shared" si="218"/>
        <v>61.644541602150014</v>
      </c>
      <c r="W49" s="18">
        <f t="shared" si="218"/>
        <v>61.644541602150014</v>
      </c>
      <c r="X49" s="18">
        <f t="shared" si="218"/>
        <v>60.411650770107009</v>
      </c>
      <c r="Y49" s="18">
        <f t="shared" si="218"/>
        <v>60.411650770107009</v>
      </c>
      <c r="Z49" s="18">
        <f t="shared" si="218"/>
        <v>60.411650770107009</v>
      </c>
      <c r="AA49" s="18">
        <f t="shared" si="218"/>
        <v>60.411650770107009</v>
      </c>
      <c r="AB49" s="18">
        <f t="shared" si="218"/>
        <v>60.411650770107009</v>
      </c>
      <c r="AC49" s="18">
        <f t="shared" si="218"/>
        <v>60.411650770107009</v>
      </c>
      <c r="AD49" s="18">
        <f t="shared" si="218"/>
        <v>60.411650770107009</v>
      </c>
      <c r="AE49" s="18">
        <f t="shared" si="218"/>
        <v>59.178759938064005</v>
      </c>
      <c r="AF49" s="18">
        <f t="shared" si="218"/>
        <v>59.178759938064005</v>
      </c>
      <c r="AG49" s="18">
        <f t="shared" si="218"/>
        <v>59.178759938064005</v>
      </c>
      <c r="AH49" s="18">
        <f t="shared" si="218"/>
        <v>59.178759938064005</v>
      </c>
      <c r="AI49" s="18">
        <f t="shared" si="218"/>
        <v>59.178759938064005</v>
      </c>
      <c r="AJ49" s="18">
        <f t="shared" si="218"/>
        <v>59.178759938064005</v>
      </c>
      <c r="AK49" s="18">
        <f t="shared" si="218"/>
        <v>59.178759938064005</v>
      </c>
      <c r="AL49" s="18">
        <f t="shared" si="218"/>
        <v>57.945869106021007</v>
      </c>
      <c r="AM49" s="18">
        <f t="shared" si="218"/>
        <v>57.945869106021007</v>
      </c>
      <c r="AN49" s="18">
        <f t="shared" si="218"/>
        <v>57.945869106021007</v>
      </c>
      <c r="AO49" s="18">
        <f t="shared" si="218"/>
        <v>57.945869106021007</v>
      </c>
      <c r="AP49" s="18">
        <f t="shared" si="218"/>
        <v>57.945869106021007</v>
      </c>
      <c r="AQ49" s="18">
        <f t="shared" si="218"/>
        <v>57.945869106021007</v>
      </c>
      <c r="AR49" s="18">
        <f t="shared" si="218"/>
        <v>57.945869106021007</v>
      </c>
      <c r="AS49" s="18">
        <f t="shared" si="218"/>
        <v>56.71297827397801</v>
      </c>
      <c r="AT49" s="18">
        <f t="shared" si="218"/>
        <v>56.71297827397801</v>
      </c>
      <c r="AU49" s="18">
        <f t="shared" si="218"/>
        <v>56.71297827397801</v>
      </c>
      <c r="AV49" s="18">
        <f t="shared" si="218"/>
        <v>56.71297827397801</v>
      </c>
      <c r="AW49" s="18">
        <f t="shared" si="218"/>
        <v>56.71297827397801</v>
      </c>
      <c r="AX49" s="18">
        <f t="shared" si="218"/>
        <v>56.71297827397801</v>
      </c>
      <c r="AY49" s="18">
        <f t="shared" si="218"/>
        <v>56.71297827397801</v>
      </c>
      <c r="AZ49" s="18">
        <f t="shared" si="218"/>
        <v>55.480087441935005</v>
      </c>
      <c r="BA49" s="18">
        <f t="shared" si="218"/>
        <v>55.480087441935005</v>
      </c>
      <c r="BB49" s="18">
        <f t="shared" si="218"/>
        <v>55.480087441935005</v>
      </c>
      <c r="BC49" s="18">
        <f t="shared" si="218"/>
        <v>55.480087441935005</v>
      </c>
      <c r="BD49" s="18">
        <f t="shared" si="218"/>
        <v>55.480087441935005</v>
      </c>
      <c r="BE49" s="18">
        <f t="shared" si="218"/>
        <v>55.480087441935005</v>
      </c>
      <c r="BF49" s="18">
        <f t="shared" si="218"/>
        <v>55.480087441935005</v>
      </c>
      <c r="BG49" s="18">
        <f t="shared" si="218"/>
        <v>54.247196609892008</v>
      </c>
      <c r="BH49" s="18">
        <f t="shared" si="218"/>
        <v>54.247196609892008</v>
      </c>
      <c r="BI49" s="18">
        <f t="shared" si="218"/>
        <v>54.247196609892008</v>
      </c>
      <c r="BJ49" s="18">
        <f t="shared" si="218"/>
        <v>54.247196609892008</v>
      </c>
      <c r="BK49" s="18">
        <f t="shared" si="218"/>
        <v>54.247196609892008</v>
      </c>
      <c r="BL49" s="18">
        <f t="shared" si="218"/>
        <v>54.247196609892008</v>
      </c>
      <c r="BM49" s="18">
        <f t="shared" si="218"/>
        <v>54.247196609892008</v>
      </c>
      <c r="BN49" s="18">
        <f t="shared" si="218"/>
        <v>53.01430577784901</v>
      </c>
      <c r="BO49" s="18">
        <f t="shared" si="218"/>
        <v>53.01430577784901</v>
      </c>
      <c r="BP49" s="18">
        <f t="shared" si="218"/>
        <v>53.01430577784901</v>
      </c>
      <c r="BQ49" s="18">
        <f t="shared" si="216"/>
        <v>53.01430577784901</v>
      </c>
      <c r="BR49" s="18">
        <f t="shared" si="216"/>
        <v>53.01430577784901</v>
      </c>
      <c r="BS49" s="18">
        <f t="shared" si="216"/>
        <v>53.01430577784901</v>
      </c>
      <c r="BT49" s="18">
        <f t="shared" si="216"/>
        <v>53.01430577784901</v>
      </c>
      <c r="BU49" s="18">
        <f t="shared" si="216"/>
        <v>51.781414945806006</v>
      </c>
      <c r="BV49" s="18">
        <f t="shared" si="216"/>
        <v>51.781414945806006</v>
      </c>
      <c r="BW49" s="18">
        <f t="shared" si="216"/>
        <v>51.781414945806006</v>
      </c>
      <c r="BX49" s="18">
        <f t="shared" si="216"/>
        <v>51.781414945806006</v>
      </c>
      <c r="BY49" s="18">
        <f t="shared" si="216"/>
        <v>51.781414945806006</v>
      </c>
      <c r="BZ49" s="18">
        <f t="shared" si="216"/>
        <v>51.781414945806006</v>
      </c>
      <c r="CA49" s="18">
        <f t="shared" si="216"/>
        <v>51.781414945806006</v>
      </c>
      <c r="CB49" s="18">
        <f t="shared" si="216"/>
        <v>50.548524113763008</v>
      </c>
      <c r="CC49" s="18">
        <f t="shared" si="216"/>
        <v>50.548524113763008</v>
      </c>
      <c r="CD49" s="18">
        <f t="shared" si="216"/>
        <v>50.548524113763008</v>
      </c>
      <c r="CE49" s="18">
        <f t="shared" si="216"/>
        <v>50.548524113763008</v>
      </c>
      <c r="CF49" s="18">
        <f t="shared" si="216"/>
        <v>50.548524113763008</v>
      </c>
      <c r="CG49" s="18">
        <f t="shared" si="216"/>
        <v>50.548524113763008</v>
      </c>
      <c r="CH49" s="18">
        <f t="shared" si="216"/>
        <v>50.548524113763008</v>
      </c>
      <c r="CI49" s="18">
        <f t="shared" si="216"/>
        <v>49.315633281720011</v>
      </c>
      <c r="CJ49" s="18">
        <f t="shared" si="216"/>
        <v>49.315633281720011</v>
      </c>
      <c r="CK49" s="18">
        <f t="shared" si="216"/>
        <v>49.315633281720011</v>
      </c>
      <c r="CL49" s="18">
        <f t="shared" si="216"/>
        <v>49.315633281720011</v>
      </c>
      <c r="CM49" s="18">
        <f t="shared" si="216"/>
        <v>49.315633281720011</v>
      </c>
      <c r="CN49" s="18">
        <f t="shared" si="216"/>
        <v>49.315633281720011</v>
      </c>
      <c r="CO49" s="18">
        <f t="shared" si="216"/>
        <v>49.315633281720011</v>
      </c>
      <c r="CP49" s="18">
        <f t="shared" si="216"/>
        <v>48.082742449676999</v>
      </c>
      <c r="CQ49" s="18">
        <f t="shared" si="216"/>
        <v>48.082742449676999</v>
      </c>
      <c r="CR49" s="18">
        <f t="shared" si="216"/>
        <v>48.082742449676999</v>
      </c>
      <c r="CS49" s="18">
        <f t="shared" si="216"/>
        <v>48.082742449676999</v>
      </c>
      <c r="CT49" s="18">
        <f t="shared" si="216"/>
        <v>48.082742449676999</v>
      </c>
      <c r="CU49" s="18">
        <f t="shared" si="216"/>
        <v>48.082742449676999</v>
      </c>
      <c r="CV49" s="18">
        <f t="shared" si="216"/>
        <v>48.082742449676999</v>
      </c>
      <c r="CW49" s="18">
        <f t="shared" si="216"/>
        <v>46.849851617634002</v>
      </c>
      <c r="CX49" s="18">
        <f t="shared" si="216"/>
        <v>46.849851617634002</v>
      </c>
      <c r="CY49" s="18">
        <f t="shared" si="216"/>
        <v>46.849851617634002</v>
      </c>
      <c r="DA49" s="18" t="str">
        <f t="shared" si="206"/>
        <v>TL</v>
      </c>
      <c r="DB49" s="18">
        <f t="shared" si="106"/>
        <v>61.644541602150014</v>
      </c>
      <c r="DC49" s="18">
        <f t="shared" si="107"/>
        <v>123.28908320430003</v>
      </c>
      <c r="DD49" s="18">
        <f t="shared" ref="DD49:DE49" si="221">+DC49+F49</f>
        <v>184.93362480645004</v>
      </c>
      <c r="DE49" s="18">
        <f t="shared" si="221"/>
        <v>246.57816640860005</v>
      </c>
      <c r="DF49" s="18">
        <f t="shared" si="109"/>
        <v>308.22270801075007</v>
      </c>
      <c r="DG49" s="18">
        <f t="shared" si="110"/>
        <v>369.86724961290008</v>
      </c>
      <c r="DH49" s="18">
        <f t="shared" si="111"/>
        <v>431.5117912150501</v>
      </c>
      <c r="DI49" s="18">
        <f t="shared" si="112"/>
        <v>493.15633281720011</v>
      </c>
      <c r="DJ49" s="18">
        <f t="shared" si="113"/>
        <v>554.80087441935007</v>
      </c>
      <c r="DK49" s="18">
        <f t="shared" si="114"/>
        <v>616.44541602150002</v>
      </c>
      <c r="DL49" s="18">
        <f t="shared" si="115"/>
        <v>678.08995762364998</v>
      </c>
      <c r="DM49" s="18">
        <f t="shared" si="116"/>
        <v>739.73449922579994</v>
      </c>
      <c r="DN49" s="18">
        <f t="shared" si="117"/>
        <v>801.37904082794989</v>
      </c>
      <c r="DO49" s="18">
        <f t="shared" si="118"/>
        <v>863.02358243009985</v>
      </c>
      <c r="DP49" s="18">
        <f t="shared" si="119"/>
        <v>924.66812403224981</v>
      </c>
      <c r="DQ49" s="18">
        <f t="shared" si="120"/>
        <v>986.31266563439976</v>
      </c>
      <c r="DR49" s="18">
        <f t="shared" si="121"/>
        <v>1047.9572072365497</v>
      </c>
      <c r="DS49" s="18">
        <f t="shared" si="122"/>
        <v>1109.6017488386997</v>
      </c>
      <c r="DT49" s="18">
        <f t="shared" si="123"/>
        <v>1171.2462904408496</v>
      </c>
      <c r="DU49" s="18">
        <f t="shared" si="124"/>
        <v>1232.8908320429996</v>
      </c>
      <c r="DV49" s="18">
        <f t="shared" si="125"/>
        <v>1293.3024828131065</v>
      </c>
      <c r="DW49" s="18">
        <f t="shared" si="126"/>
        <v>1353.7141335832134</v>
      </c>
      <c r="DX49" s="18">
        <f t="shared" si="127"/>
        <v>1414.1257843533203</v>
      </c>
      <c r="DY49" s="18">
        <f t="shared" si="128"/>
        <v>1474.5374351234273</v>
      </c>
      <c r="DZ49" s="18">
        <f t="shared" si="129"/>
        <v>1534.9490858935342</v>
      </c>
      <c r="EA49" s="18">
        <f t="shared" si="130"/>
        <v>1595.3607366636411</v>
      </c>
      <c r="EB49" s="18">
        <f t="shared" si="131"/>
        <v>1655.772387433748</v>
      </c>
      <c r="EC49" s="18">
        <f t="shared" si="132"/>
        <v>1714.9511473718121</v>
      </c>
      <c r="ED49" s="18">
        <f t="shared" si="133"/>
        <v>1774.1299073098762</v>
      </c>
      <c r="EE49" s="18">
        <f t="shared" si="134"/>
        <v>1833.3086672479403</v>
      </c>
      <c r="EF49" s="18">
        <f t="shared" si="135"/>
        <v>1892.4874271860044</v>
      </c>
      <c r="EG49" s="18">
        <f t="shared" si="136"/>
        <v>1951.6661871240685</v>
      </c>
      <c r="EH49" s="18">
        <f t="shared" si="137"/>
        <v>2010.8449470621326</v>
      </c>
      <c r="EI49" s="18">
        <f t="shared" si="138"/>
        <v>2070.0237070001967</v>
      </c>
      <c r="EJ49" s="18">
        <f t="shared" si="139"/>
        <v>2127.9695761062176</v>
      </c>
      <c r="EK49" s="18">
        <f t="shared" si="140"/>
        <v>2185.9154452122384</v>
      </c>
      <c r="EL49" s="18">
        <f t="shared" si="141"/>
        <v>2243.8613143182592</v>
      </c>
      <c r="EM49" s="18">
        <f t="shared" si="142"/>
        <v>2301.8071834242801</v>
      </c>
      <c r="EN49" s="18">
        <f t="shared" si="143"/>
        <v>2359.7530525303009</v>
      </c>
      <c r="EO49" s="18">
        <f t="shared" si="144"/>
        <v>2417.6989216363218</v>
      </c>
      <c r="EP49" s="18">
        <f t="shared" si="145"/>
        <v>2475.6447907423426</v>
      </c>
      <c r="EQ49" s="18">
        <f t="shared" si="146"/>
        <v>2532.3577690163206</v>
      </c>
      <c r="ER49" s="18">
        <f t="shared" si="147"/>
        <v>2589.0707472902986</v>
      </c>
      <c r="ES49" s="18">
        <f t="shared" si="148"/>
        <v>2645.7837255642767</v>
      </c>
      <c r="ET49" s="18">
        <f t="shared" si="149"/>
        <v>2702.4967038382547</v>
      </c>
      <c r="EU49" s="18">
        <f t="shared" si="150"/>
        <v>2759.2096821122327</v>
      </c>
      <c r="EV49" s="18">
        <f t="shared" si="151"/>
        <v>2815.9226603862107</v>
      </c>
      <c r="EW49" s="18">
        <f t="shared" si="152"/>
        <v>2872.6356386601888</v>
      </c>
      <c r="EX49" s="18">
        <f t="shared" si="153"/>
        <v>2928.115726102124</v>
      </c>
      <c r="EY49" s="18">
        <f t="shared" si="154"/>
        <v>2983.5958135440592</v>
      </c>
      <c r="EZ49" s="18">
        <f t="shared" si="155"/>
        <v>3039.0759009859944</v>
      </c>
      <c r="FA49" s="18">
        <f t="shared" si="156"/>
        <v>3094.5559884279296</v>
      </c>
      <c r="FB49" s="18">
        <f t="shared" si="157"/>
        <v>3150.0360758698648</v>
      </c>
      <c r="FC49" s="18">
        <f t="shared" si="158"/>
        <v>3205.5161633118</v>
      </c>
      <c r="FD49" s="18">
        <f t="shared" si="159"/>
        <v>3260.9962507537352</v>
      </c>
      <c r="FE49" s="18">
        <f t="shared" si="160"/>
        <v>3315.2434473636272</v>
      </c>
      <c r="FF49" s="18">
        <f t="shared" si="161"/>
        <v>3369.4906439735191</v>
      </c>
      <c r="FG49" s="18">
        <f t="shared" si="162"/>
        <v>3423.7378405834111</v>
      </c>
      <c r="FH49" s="18">
        <f t="shared" si="163"/>
        <v>3477.985037193303</v>
      </c>
      <c r="FI49" s="18">
        <f t="shared" si="164"/>
        <v>3532.232233803195</v>
      </c>
      <c r="FJ49" s="18">
        <f t="shared" si="165"/>
        <v>3586.4794304130869</v>
      </c>
      <c r="FK49" s="18">
        <f t="shared" si="166"/>
        <v>3640.7266270229788</v>
      </c>
      <c r="FL49" s="18">
        <f t="shared" si="167"/>
        <v>3693.740932800828</v>
      </c>
      <c r="FM49" s="18">
        <f t="shared" si="168"/>
        <v>3746.7552385786771</v>
      </c>
      <c r="FN49" s="18">
        <f t="shared" si="169"/>
        <v>3799.7695443565262</v>
      </c>
      <c r="FO49" s="18">
        <f t="shared" si="170"/>
        <v>3852.7838501343754</v>
      </c>
      <c r="FP49" s="18">
        <f t="shared" si="171"/>
        <v>3905.7981559122245</v>
      </c>
      <c r="FQ49" s="18">
        <f t="shared" si="172"/>
        <v>3958.8124616900736</v>
      </c>
      <c r="FR49" s="18">
        <f t="shared" si="173"/>
        <v>4011.8267674679228</v>
      </c>
      <c r="FS49" s="18">
        <f t="shared" si="174"/>
        <v>4063.6081824137286</v>
      </c>
      <c r="FT49" s="18">
        <f t="shared" si="175"/>
        <v>4115.3895973595345</v>
      </c>
      <c r="FU49" s="18">
        <f t="shared" si="176"/>
        <v>4167.1710123053408</v>
      </c>
      <c r="FV49" s="18">
        <f t="shared" si="177"/>
        <v>4218.9524272511471</v>
      </c>
      <c r="FW49" s="18">
        <f t="shared" si="178"/>
        <v>4270.7338421969534</v>
      </c>
      <c r="FX49" s="18">
        <f t="shared" si="179"/>
        <v>4322.5152571427598</v>
      </c>
      <c r="FY49" s="18">
        <f t="shared" si="180"/>
        <v>4374.2966720885661</v>
      </c>
      <c r="FZ49" s="18">
        <f t="shared" si="181"/>
        <v>4424.8451962023291</v>
      </c>
      <c r="GA49" s="18">
        <f t="shared" si="182"/>
        <v>4475.3937203160922</v>
      </c>
      <c r="GB49" s="18">
        <f t="shared" si="183"/>
        <v>4525.9422444298552</v>
      </c>
      <c r="GC49" s="18">
        <f t="shared" si="184"/>
        <v>4576.4907685436183</v>
      </c>
      <c r="GD49" s="18">
        <f t="shared" si="185"/>
        <v>4627.0392926573813</v>
      </c>
      <c r="GE49" s="18">
        <f t="shared" si="186"/>
        <v>4677.5878167711444</v>
      </c>
      <c r="GF49" s="18">
        <f t="shared" si="187"/>
        <v>4728.1363408849074</v>
      </c>
      <c r="GG49" s="18">
        <f t="shared" si="188"/>
        <v>4777.4519741666272</v>
      </c>
      <c r="GH49" s="18">
        <f t="shared" si="189"/>
        <v>4826.767607448347</v>
      </c>
      <c r="GI49" s="18">
        <f t="shared" si="190"/>
        <v>4876.0832407300668</v>
      </c>
      <c r="GJ49" s="18">
        <f t="shared" si="191"/>
        <v>4925.3988740117866</v>
      </c>
      <c r="GK49" s="18">
        <f t="shared" si="192"/>
        <v>4974.7145072935064</v>
      </c>
      <c r="GL49" s="18">
        <f t="shared" si="193"/>
        <v>5024.0301405752261</v>
      </c>
      <c r="GM49" s="18">
        <f t="shared" si="194"/>
        <v>5073.3457738569459</v>
      </c>
      <c r="GN49" s="18">
        <f t="shared" si="195"/>
        <v>5121.4285163066234</v>
      </c>
      <c r="GO49" s="18">
        <f t="shared" si="196"/>
        <v>5169.5112587563008</v>
      </c>
      <c r="GP49" s="18">
        <f t="shared" si="197"/>
        <v>5217.5940012059782</v>
      </c>
      <c r="GQ49" s="18">
        <f t="shared" si="198"/>
        <v>5265.6767436556556</v>
      </c>
      <c r="GR49" s="18">
        <f t="shared" si="199"/>
        <v>5313.7594861053331</v>
      </c>
      <c r="GS49" s="18">
        <f t="shared" si="200"/>
        <v>5361.8422285550105</v>
      </c>
      <c r="GT49" s="18">
        <f t="shared" si="201"/>
        <v>5409.9249710046879</v>
      </c>
      <c r="GU49" s="18">
        <f t="shared" si="202"/>
        <v>5456.7748226223221</v>
      </c>
      <c r="GV49" s="18">
        <f t="shared" si="203"/>
        <v>5503.6246742399562</v>
      </c>
      <c r="GW49" s="18">
        <f t="shared" si="204"/>
        <v>5550.4745258575904</v>
      </c>
      <c r="GX49" s="18"/>
    </row>
    <row r="50" spans="1:206" x14ac:dyDescent="0.25">
      <c r="B50" t="s">
        <v>176</v>
      </c>
      <c r="C50">
        <v>1.3</v>
      </c>
      <c r="D50" s="18">
        <f t="shared" si="103"/>
        <v>72.196309984500004</v>
      </c>
      <c r="E50" s="18">
        <f t="shared" si="218"/>
        <v>72.196309984500004</v>
      </c>
      <c r="F50" s="18">
        <f t="shared" si="218"/>
        <v>72.196309984500004</v>
      </c>
      <c r="G50" s="18">
        <f t="shared" si="218"/>
        <v>72.196309984500004</v>
      </c>
      <c r="H50" s="18">
        <f t="shared" si="218"/>
        <v>72.196309984500004</v>
      </c>
      <c r="I50" s="18">
        <f t="shared" si="218"/>
        <v>72.196309984500004</v>
      </c>
      <c r="J50" s="18">
        <f t="shared" si="218"/>
        <v>72.196309984500004</v>
      </c>
      <c r="K50" s="18">
        <f t="shared" si="218"/>
        <v>72.196309984500004</v>
      </c>
      <c r="L50" s="18">
        <f t="shared" si="218"/>
        <v>72.196309984500004</v>
      </c>
      <c r="M50" s="18">
        <f t="shared" si="218"/>
        <v>72.196309984500004</v>
      </c>
      <c r="N50" s="18">
        <f t="shared" si="218"/>
        <v>72.196309984500004</v>
      </c>
      <c r="O50" s="18">
        <f t="shared" si="218"/>
        <v>72.196309984500004</v>
      </c>
      <c r="P50" s="18">
        <f t="shared" si="218"/>
        <v>72.196309984500004</v>
      </c>
      <c r="Q50" s="18">
        <f t="shared" si="218"/>
        <v>72.196309984500004</v>
      </c>
      <c r="R50" s="18">
        <f t="shared" si="218"/>
        <v>72.196309984500004</v>
      </c>
      <c r="S50" s="18">
        <f t="shared" si="218"/>
        <v>72.196309984500004</v>
      </c>
      <c r="T50" s="18">
        <f t="shared" si="218"/>
        <v>72.196309984500004</v>
      </c>
      <c r="U50" s="18">
        <f t="shared" si="218"/>
        <v>72.196309984500004</v>
      </c>
      <c r="V50" s="18">
        <f t="shared" si="218"/>
        <v>72.196309984500004</v>
      </c>
      <c r="W50" s="18">
        <f t="shared" si="218"/>
        <v>72.196309984500004</v>
      </c>
      <c r="X50" s="18">
        <f t="shared" si="218"/>
        <v>70.752383784810007</v>
      </c>
      <c r="Y50" s="18">
        <f t="shared" si="218"/>
        <v>70.752383784810007</v>
      </c>
      <c r="Z50" s="18">
        <f t="shared" si="218"/>
        <v>70.752383784810007</v>
      </c>
      <c r="AA50" s="18">
        <f t="shared" si="218"/>
        <v>70.752383784810007</v>
      </c>
      <c r="AB50" s="18">
        <f t="shared" si="218"/>
        <v>70.752383784810007</v>
      </c>
      <c r="AC50" s="18">
        <f t="shared" si="218"/>
        <v>70.752383784810007</v>
      </c>
      <c r="AD50" s="18">
        <f t="shared" si="218"/>
        <v>70.752383784810007</v>
      </c>
      <c r="AE50" s="18">
        <f t="shared" si="218"/>
        <v>69.308457585119996</v>
      </c>
      <c r="AF50" s="18">
        <f t="shared" si="218"/>
        <v>69.308457585119996</v>
      </c>
      <c r="AG50" s="18">
        <f t="shared" si="218"/>
        <v>69.308457585119996</v>
      </c>
      <c r="AH50" s="18">
        <f t="shared" si="218"/>
        <v>69.308457585119996</v>
      </c>
      <c r="AI50" s="18">
        <f t="shared" si="218"/>
        <v>69.308457585119996</v>
      </c>
      <c r="AJ50" s="18">
        <f t="shared" si="218"/>
        <v>69.308457585119996</v>
      </c>
      <c r="AK50" s="18">
        <f t="shared" si="218"/>
        <v>69.308457585119996</v>
      </c>
      <c r="AL50" s="18">
        <f t="shared" si="218"/>
        <v>67.864531385430013</v>
      </c>
      <c r="AM50" s="18">
        <f t="shared" si="218"/>
        <v>67.864531385430013</v>
      </c>
      <c r="AN50" s="18">
        <f t="shared" si="218"/>
        <v>67.864531385430013</v>
      </c>
      <c r="AO50" s="18">
        <f t="shared" si="218"/>
        <v>67.864531385430013</v>
      </c>
      <c r="AP50" s="18">
        <f t="shared" si="218"/>
        <v>67.864531385430013</v>
      </c>
      <c r="AQ50" s="18">
        <f t="shared" si="218"/>
        <v>67.864531385430013</v>
      </c>
      <c r="AR50" s="18">
        <f t="shared" si="218"/>
        <v>67.864531385430013</v>
      </c>
      <c r="AS50" s="18">
        <f t="shared" si="218"/>
        <v>66.420605185740015</v>
      </c>
      <c r="AT50" s="18">
        <f t="shared" si="218"/>
        <v>66.420605185740015</v>
      </c>
      <c r="AU50" s="18">
        <f t="shared" si="218"/>
        <v>66.420605185740015</v>
      </c>
      <c r="AV50" s="18">
        <f t="shared" si="218"/>
        <v>66.420605185740015</v>
      </c>
      <c r="AW50" s="18">
        <f t="shared" si="218"/>
        <v>66.420605185740015</v>
      </c>
      <c r="AX50" s="18">
        <f t="shared" si="218"/>
        <v>66.420605185740015</v>
      </c>
      <c r="AY50" s="18">
        <f t="shared" si="218"/>
        <v>66.420605185740015</v>
      </c>
      <c r="AZ50" s="18">
        <f t="shared" si="218"/>
        <v>64.97667898604999</v>
      </c>
      <c r="BA50" s="18">
        <f t="shared" si="218"/>
        <v>64.97667898604999</v>
      </c>
      <c r="BB50" s="18">
        <f t="shared" si="218"/>
        <v>64.97667898604999</v>
      </c>
      <c r="BC50" s="18">
        <f t="shared" si="218"/>
        <v>64.97667898604999</v>
      </c>
      <c r="BD50" s="18">
        <f t="shared" si="218"/>
        <v>64.97667898604999</v>
      </c>
      <c r="BE50" s="18">
        <f t="shared" si="218"/>
        <v>64.97667898604999</v>
      </c>
      <c r="BF50" s="18">
        <f t="shared" si="218"/>
        <v>64.97667898604999</v>
      </c>
      <c r="BG50" s="18">
        <f t="shared" si="218"/>
        <v>63.532752786360007</v>
      </c>
      <c r="BH50" s="18">
        <f t="shared" si="218"/>
        <v>63.532752786360007</v>
      </c>
      <c r="BI50" s="18">
        <f t="shared" si="218"/>
        <v>63.532752786360007</v>
      </c>
      <c r="BJ50" s="18">
        <f t="shared" si="218"/>
        <v>63.532752786360007</v>
      </c>
      <c r="BK50" s="18">
        <f t="shared" si="218"/>
        <v>63.532752786360007</v>
      </c>
      <c r="BL50" s="18">
        <f t="shared" si="218"/>
        <v>63.532752786360007</v>
      </c>
      <c r="BM50" s="18">
        <f t="shared" si="218"/>
        <v>63.532752786360007</v>
      </c>
      <c r="BN50" s="18">
        <f t="shared" si="218"/>
        <v>62.088826586670002</v>
      </c>
      <c r="BO50" s="18">
        <f t="shared" si="218"/>
        <v>62.088826586670002</v>
      </c>
      <c r="BP50" s="18">
        <f t="shared" ref="BP50:CY53" si="222">((($B$9*$C50)*BP$17)*$B$5)*$B$3+((($B$9*$C50)*BP$17)*(1-$B$5))</f>
        <v>62.088826586670002</v>
      </c>
      <c r="BQ50" s="18">
        <f t="shared" si="222"/>
        <v>62.088826586670002</v>
      </c>
      <c r="BR50" s="18">
        <f t="shared" si="222"/>
        <v>62.088826586670002</v>
      </c>
      <c r="BS50" s="18">
        <f t="shared" si="222"/>
        <v>62.088826586670002</v>
      </c>
      <c r="BT50" s="18">
        <f t="shared" si="222"/>
        <v>62.088826586670002</v>
      </c>
      <c r="BU50" s="18">
        <f t="shared" si="222"/>
        <v>60.644900386979998</v>
      </c>
      <c r="BV50" s="18">
        <f t="shared" si="222"/>
        <v>60.644900386979998</v>
      </c>
      <c r="BW50" s="18">
        <f t="shared" si="222"/>
        <v>60.644900386979998</v>
      </c>
      <c r="BX50" s="18">
        <f t="shared" si="222"/>
        <v>60.644900386979998</v>
      </c>
      <c r="BY50" s="18">
        <f t="shared" si="222"/>
        <v>60.644900386979998</v>
      </c>
      <c r="BZ50" s="18">
        <f t="shared" si="222"/>
        <v>60.644900386979998</v>
      </c>
      <c r="CA50" s="18">
        <f t="shared" si="222"/>
        <v>60.644900386979998</v>
      </c>
      <c r="CB50" s="18">
        <f t="shared" si="222"/>
        <v>59.200974187290001</v>
      </c>
      <c r="CC50" s="18">
        <f t="shared" si="222"/>
        <v>59.200974187290001</v>
      </c>
      <c r="CD50" s="18">
        <f t="shared" si="222"/>
        <v>59.200974187290001</v>
      </c>
      <c r="CE50" s="18">
        <f t="shared" si="222"/>
        <v>59.200974187290001</v>
      </c>
      <c r="CF50" s="18">
        <f t="shared" si="222"/>
        <v>59.200974187290001</v>
      </c>
      <c r="CG50" s="18">
        <f t="shared" si="222"/>
        <v>59.200974187290001</v>
      </c>
      <c r="CH50" s="18">
        <f t="shared" si="222"/>
        <v>59.200974187290001</v>
      </c>
      <c r="CI50" s="18">
        <f t="shared" si="222"/>
        <v>57.757047987600004</v>
      </c>
      <c r="CJ50" s="18">
        <f t="shared" si="222"/>
        <v>57.757047987600004</v>
      </c>
      <c r="CK50" s="18">
        <f t="shared" si="222"/>
        <v>57.757047987600004</v>
      </c>
      <c r="CL50" s="18">
        <f t="shared" si="222"/>
        <v>57.757047987600004</v>
      </c>
      <c r="CM50" s="18">
        <f t="shared" si="222"/>
        <v>57.757047987600004</v>
      </c>
      <c r="CN50" s="18">
        <f t="shared" si="222"/>
        <v>57.757047987600004</v>
      </c>
      <c r="CO50" s="18">
        <f t="shared" si="222"/>
        <v>57.757047987600004</v>
      </c>
      <c r="CP50" s="18">
        <f t="shared" si="222"/>
        <v>56.313121787910006</v>
      </c>
      <c r="CQ50" s="18">
        <f t="shared" si="222"/>
        <v>56.313121787910006</v>
      </c>
      <c r="CR50" s="18">
        <f t="shared" si="222"/>
        <v>56.313121787910006</v>
      </c>
      <c r="CS50" s="18">
        <f t="shared" si="222"/>
        <v>56.313121787910006</v>
      </c>
      <c r="CT50" s="18">
        <f t="shared" si="222"/>
        <v>56.313121787910006</v>
      </c>
      <c r="CU50" s="18">
        <f t="shared" si="222"/>
        <v>56.313121787910006</v>
      </c>
      <c r="CV50" s="18">
        <f t="shared" si="222"/>
        <v>56.313121787910006</v>
      </c>
      <c r="CW50" s="18">
        <f t="shared" si="222"/>
        <v>54.869195588220009</v>
      </c>
      <c r="CX50" s="18">
        <f t="shared" si="222"/>
        <v>54.869195588220009</v>
      </c>
      <c r="CY50" s="18">
        <f t="shared" si="222"/>
        <v>54.869195588220009</v>
      </c>
      <c r="DA50" s="18" t="str">
        <f t="shared" si="206"/>
        <v>TM</v>
      </c>
      <c r="DB50" s="18">
        <f t="shared" si="106"/>
        <v>72.196309984500004</v>
      </c>
      <c r="DC50" s="18">
        <f t="shared" si="107"/>
        <v>144.39261996900001</v>
      </c>
      <c r="DD50" s="18">
        <f t="shared" ref="DD50:DE50" si="223">+DC50+F50</f>
        <v>216.58892995350001</v>
      </c>
      <c r="DE50" s="18">
        <f t="shared" si="223"/>
        <v>288.78523993800002</v>
      </c>
      <c r="DF50" s="18">
        <f t="shared" si="109"/>
        <v>360.98154992249999</v>
      </c>
      <c r="DG50" s="18">
        <f t="shared" si="110"/>
        <v>433.17785990699997</v>
      </c>
      <c r="DH50" s="18">
        <f t="shared" si="111"/>
        <v>505.37416989149995</v>
      </c>
      <c r="DI50" s="18">
        <f t="shared" si="112"/>
        <v>577.57047987599992</v>
      </c>
      <c r="DJ50" s="18">
        <f t="shared" si="113"/>
        <v>649.7667898604999</v>
      </c>
      <c r="DK50" s="18">
        <f t="shared" si="114"/>
        <v>721.96309984499987</v>
      </c>
      <c r="DL50" s="18">
        <f t="shared" si="115"/>
        <v>794.15940982949985</v>
      </c>
      <c r="DM50" s="18">
        <f t="shared" si="116"/>
        <v>866.35571981399983</v>
      </c>
      <c r="DN50" s="18">
        <f t="shared" si="117"/>
        <v>938.5520297984998</v>
      </c>
      <c r="DO50" s="18">
        <f t="shared" si="118"/>
        <v>1010.7483397829998</v>
      </c>
      <c r="DP50" s="18">
        <f t="shared" si="119"/>
        <v>1082.9446497674999</v>
      </c>
      <c r="DQ50" s="18">
        <f t="shared" si="120"/>
        <v>1155.1409597519998</v>
      </c>
      <c r="DR50" s="18">
        <f t="shared" si="121"/>
        <v>1227.3372697364998</v>
      </c>
      <c r="DS50" s="18">
        <f t="shared" si="122"/>
        <v>1299.5335797209998</v>
      </c>
      <c r="DT50" s="18">
        <f t="shared" si="123"/>
        <v>1371.7298897054998</v>
      </c>
      <c r="DU50" s="18">
        <f t="shared" si="124"/>
        <v>1443.9261996899997</v>
      </c>
      <c r="DV50" s="18">
        <f t="shared" si="125"/>
        <v>1514.6785834748098</v>
      </c>
      <c r="DW50" s="18">
        <f t="shared" si="126"/>
        <v>1585.4309672596198</v>
      </c>
      <c r="DX50" s="18">
        <f t="shared" si="127"/>
        <v>1656.1833510444299</v>
      </c>
      <c r="DY50" s="18">
        <f t="shared" si="128"/>
        <v>1726.9357348292399</v>
      </c>
      <c r="DZ50" s="18">
        <f t="shared" si="129"/>
        <v>1797.6881186140499</v>
      </c>
      <c r="EA50" s="18">
        <f t="shared" si="130"/>
        <v>1868.44050239886</v>
      </c>
      <c r="EB50" s="18">
        <f t="shared" si="131"/>
        <v>1939.19288618367</v>
      </c>
      <c r="EC50" s="18">
        <f t="shared" si="132"/>
        <v>2008.5013437687901</v>
      </c>
      <c r="ED50" s="18">
        <f t="shared" si="133"/>
        <v>2077.8098013539102</v>
      </c>
      <c r="EE50" s="18">
        <f t="shared" si="134"/>
        <v>2147.1182589390301</v>
      </c>
      <c r="EF50" s="18">
        <f t="shared" si="135"/>
        <v>2216.4267165241499</v>
      </c>
      <c r="EG50" s="18">
        <f t="shared" si="136"/>
        <v>2285.7351741092698</v>
      </c>
      <c r="EH50" s="18">
        <f t="shared" si="137"/>
        <v>2355.0436316943897</v>
      </c>
      <c r="EI50" s="18">
        <f t="shared" si="138"/>
        <v>2424.3520892795095</v>
      </c>
      <c r="EJ50" s="18">
        <f t="shared" si="139"/>
        <v>2492.2166206649395</v>
      </c>
      <c r="EK50" s="18">
        <f t="shared" si="140"/>
        <v>2560.0811520503694</v>
      </c>
      <c r="EL50" s="18">
        <f t="shared" si="141"/>
        <v>2627.9456834357993</v>
      </c>
      <c r="EM50" s="18">
        <f t="shared" si="142"/>
        <v>2695.8102148212292</v>
      </c>
      <c r="EN50" s="18">
        <f t="shared" si="143"/>
        <v>2763.6747462066592</v>
      </c>
      <c r="EO50" s="18">
        <f t="shared" si="144"/>
        <v>2831.5392775920891</v>
      </c>
      <c r="EP50" s="18">
        <f t="shared" si="145"/>
        <v>2899.403808977519</v>
      </c>
      <c r="EQ50" s="18">
        <f t="shared" si="146"/>
        <v>2965.824414163259</v>
      </c>
      <c r="ER50" s="18">
        <f t="shared" si="147"/>
        <v>3032.245019348999</v>
      </c>
      <c r="ES50" s="18">
        <f t="shared" si="148"/>
        <v>3098.665624534739</v>
      </c>
      <c r="ET50" s="18">
        <f t="shared" si="149"/>
        <v>3165.086229720479</v>
      </c>
      <c r="EU50" s="18">
        <f t="shared" si="150"/>
        <v>3231.506834906219</v>
      </c>
      <c r="EV50" s="18">
        <f t="shared" si="151"/>
        <v>3297.9274400919589</v>
      </c>
      <c r="EW50" s="18">
        <f t="shared" si="152"/>
        <v>3364.3480452776989</v>
      </c>
      <c r="EX50" s="18">
        <f t="shared" si="153"/>
        <v>3429.324724263749</v>
      </c>
      <c r="EY50" s="18">
        <f t="shared" si="154"/>
        <v>3494.301403249799</v>
      </c>
      <c r="EZ50" s="18">
        <f t="shared" si="155"/>
        <v>3559.2780822358491</v>
      </c>
      <c r="FA50" s="18">
        <f t="shared" si="156"/>
        <v>3624.2547612218991</v>
      </c>
      <c r="FB50" s="18">
        <f t="shared" si="157"/>
        <v>3689.2314402079492</v>
      </c>
      <c r="FC50" s="18">
        <f t="shared" si="158"/>
        <v>3754.2081191939992</v>
      </c>
      <c r="FD50" s="18">
        <f t="shared" si="159"/>
        <v>3819.1847981800493</v>
      </c>
      <c r="FE50" s="18">
        <f t="shared" si="160"/>
        <v>3882.7175509664094</v>
      </c>
      <c r="FF50" s="18">
        <f t="shared" si="161"/>
        <v>3946.2503037527695</v>
      </c>
      <c r="FG50" s="18">
        <f t="shared" si="162"/>
        <v>4009.7830565391296</v>
      </c>
      <c r="FH50" s="18">
        <f t="shared" si="163"/>
        <v>4073.3158093254897</v>
      </c>
      <c r="FI50" s="18">
        <f t="shared" si="164"/>
        <v>4136.8485621118498</v>
      </c>
      <c r="FJ50" s="18">
        <f t="shared" si="165"/>
        <v>4200.3813148982099</v>
      </c>
      <c r="FK50" s="18">
        <f t="shared" si="166"/>
        <v>4263.91406768457</v>
      </c>
      <c r="FL50" s="18">
        <f t="shared" si="167"/>
        <v>4326.0028942712397</v>
      </c>
      <c r="FM50" s="18">
        <f t="shared" si="168"/>
        <v>4388.0917208579094</v>
      </c>
      <c r="FN50" s="18">
        <f t="shared" si="169"/>
        <v>4450.1805474445791</v>
      </c>
      <c r="FO50" s="18">
        <f t="shared" si="170"/>
        <v>4512.2693740312488</v>
      </c>
      <c r="FP50" s="18">
        <f t="shared" si="171"/>
        <v>4574.3582006179186</v>
      </c>
      <c r="FQ50" s="18">
        <f t="shared" si="172"/>
        <v>4636.4470272045883</v>
      </c>
      <c r="FR50" s="18">
        <f t="shared" si="173"/>
        <v>4698.535853791258</v>
      </c>
      <c r="FS50" s="18">
        <f t="shared" si="174"/>
        <v>4759.1807541782382</v>
      </c>
      <c r="FT50" s="18">
        <f t="shared" si="175"/>
        <v>4819.8256545652184</v>
      </c>
      <c r="FU50" s="18">
        <f t="shared" si="176"/>
        <v>4880.4705549521987</v>
      </c>
      <c r="FV50" s="18">
        <f t="shared" si="177"/>
        <v>4941.1154553391789</v>
      </c>
      <c r="FW50" s="18">
        <f t="shared" si="178"/>
        <v>5001.7603557261591</v>
      </c>
      <c r="FX50" s="18">
        <f t="shared" si="179"/>
        <v>5062.4052561131393</v>
      </c>
      <c r="FY50" s="18">
        <f t="shared" si="180"/>
        <v>5123.0501565001196</v>
      </c>
      <c r="FZ50" s="18">
        <f t="shared" si="181"/>
        <v>5182.2511306874094</v>
      </c>
      <c r="GA50" s="18">
        <f t="shared" si="182"/>
        <v>5241.4521048746992</v>
      </c>
      <c r="GB50" s="18">
        <f t="shared" si="183"/>
        <v>5300.653079061989</v>
      </c>
      <c r="GC50" s="18">
        <f t="shared" si="184"/>
        <v>5359.8540532492789</v>
      </c>
      <c r="GD50" s="18">
        <f t="shared" si="185"/>
        <v>5419.0550274365687</v>
      </c>
      <c r="GE50" s="18">
        <f t="shared" si="186"/>
        <v>5478.2560016238585</v>
      </c>
      <c r="GF50" s="18">
        <f t="shared" si="187"/>
        <v>5537.4569758111484</v>
      </c>
      <c r="GG50" s="18">
        <f t="shared" si="188"/>
        <v>5595.2140237987487</v>
      </c>
      <c r="GH50" s="18">
        <f t="shared" si="189"/>
        <v>5652.9710717863491</v>
      </c>
      <c r="GI50" s="18">
        <f t="shared" si="190"/>
        <v>5710.7281197739494</v>
      </c>
      <c r="GJ50" s="18">
        <f t="shared" si="191"/>
        <v>5768.4851677615497</v>
      </c>
      <c r="GK50" s="18">
        <f t="shared" si="192"/>
        <v>5826.2422157491501</v>
      </c>
      <c r="GL50" s="18">
        <f t="shared" si="193"/>
        <v>5883.9992637367504</v>
      </c>
      <c r="GM50" s="18">
        <f t="shared" si="194"/>
        <v>5941.7563117243508</v>
      </c>
      <c r="GN50" s="18">
        <f t="shared" si="195"/>
        <v>5998.0694335122607</v>
      </c>
      <c r="GO50" s="18">
        <f t="shared" si="196"/>
        <v>6054.3825553001707</v>
      </c>
      <c r="GP50" s="18">
        <f t="shared" si="197"/>
        <v>6110.6956770880806</v>
      </c>
      <c r="GQ50" s="18">
        <f t="shared" si="198"/>
        <v>6167.0087988759906</v>
      </c>
      <c r="GR50" s="18">
        <f t="shared" si="199"/>
        <v>6223.3219206639005</v>
      </c>
      <c r="GS50" s="18">
        <f t="shared" si="200"/>
        <v>6279.6350424518105</v>
      </c>
      <c r="GT50" s="18">
        <f t="shared" si="201"/>
        <v>6335.9481642397204</v>
      </c>
      <c r="GU50" s="18">
        <f t="shared" si="202"/>
        <v>6390.8173598279409</v>
      </c>
      <c r="GV50" s="18">
        <f t="shared" si="203"/>
        <v>6445.6865554161614</v>
      </c>
      <c r="GW50" s="18">
        <f t="shared" si="204"/>
        <v>6500.5557510043818</v>
      </c>
      <c r="GX50" s="18"/>
    </row>
    <row r="51" spans="1:206" x14ac:dyDescent="0.25">
      <c r="B51" t="s">
        <v>180</v>
      </c>
      <c r="C51">
        <v>1.5</v>
      </c>
      <c r="D51" s="18">
        <f>((($B$9*$C51)*D$17)*$B$5)*$B$3+((($B$9*$C51)*D$17)*(1-$B$5))</f>
        <v>83.303434597499987</v>
      </c>
      <c r="E51" s="18">
        <f t="shared" ref="E51:BO52" si="224">((($B$9*$C51)*E$17)*$B$5)*$B$3+((($B$9*$C51)*E$17)*(1-$B$5))</f>
        <v>83.303434597499987</v>
      </c>
      <c r="F51" s="18">
        <f t="shared" si="224"/>
        <v>83.303434597499987</v>
      </c>
      <c r="G51" s="18">
        <f t="shared" si="224"/>
        <v>83.303434597499987</v>
      </c>
      <c r="H51" s="18">
        <f t="shared" si="224"/>
        <v>83.303434597499987</v>
      </c>
      <c r="I51" s="18">
        <f t="shared" si="224"/>
        <v>83.303434597499987</v>
      </c>
      <c r="J51" s="18">
        <f t="shared" si="224"/>
        <v>83.303434597499987</v>
      </c>
      <c r="K51" s="18">
        <f t="shared" si="224"/>
        <v>83.303434597499987</v>
      </c>
      <c r="L51" s="18">
        <f t="shared" si="224"/>
        <v>83.303434597499987</v>
      </c>
      <c r="M51" s="18">
        <f t="shared" si="224"/>
        <v>83.303434597499987</v>
      </c>
      <c r="N51" s="18">
        <f t="shared" si="224"/>
        <v>83.303434597499987</v>
      </c>
      <c r="O51" s="18">
        <f t="shared" si="224"/>
        <v>83.303434597499987</v>
      </c>
      <c r="P51" s="18">
        <f t="shared" si="224"/>
        <v>83.303434597499987</v>
      </c>
      <c r="Q51" s="18">
        <f t="shared" si="224"/>
        <v>83.303434597499987</v>
      </c>
      <c r="R51" s="18">
        <f t="shared" si="224"/>
        <v>83.303434597499987</v>
      </c>
      <c r="S51" s="18">
        <f t="shared" si="224"/>
        <v>83.303434597499987</v>
      </c>
      <c r="T51" s="18">
        <f t="shared" si="224"/>
        <v>83.303434597499987</v>
      </c>
      <c r="U51" s="18">
        <f t="shared" si="224"/>
        <v>83.303434597499987</v>
      </c>
      <c r="V51" s="18">
        <f t="shared" si="224"/>
        <v>83.303434597499987</v>
      </c>
      <c r="W51" s="18">
        <f t="shared" si="224"/>
        <v>83.303434597499987</v>
      </c>
      <c r="X51" s="18">
        <f t="shared" si="224"/>
        <v>81.637365905549984</v>
      </c>
      <c r="Y51" s="18">
        <f t="shared" si="224"/>
        <v>81.637365905549984</v>
      </c>
      <c r="Z51" s="18">
        <f t="shared" si="224"/>
        <v>81.637365905549984</v>
      </c>
      <c r="AA51" s="18">
        <f t="shared" si="224"/>
        <v>81.637365905549984</v>
      </c>
      <c r="AB51" s="18">
        <f t="shared" si="224"/>
        <v>81.637365905549984</v>
      </c>
      <c r="AC51" s="18">
        <f t="shared" si="224"/>
        <v>81.637365905549984</v>
      </c>
      <c r="AD51" s="18">
        <f t="shared" si="224"/>
        <v>81.637365905549984</v>
      </c>
      <c r="AE51" s="18">
        <f t="shared" si="224"/>
        <v>79.971297213599996</v>
      </c>
      <c r="AF51" s="18">
        <f t="shared" si="224"/>
        <v>79.971297213599996</v>
      </c>
      <c r="AG51" s="18">
        <f t="shared" si="224"/>
        <v>79.971297213599996</v>
      </c>
      <c r="AH51" s="18">
        <f t="shared" si="224"/>
        <v>79.971297213599996</v>
      </c>
      <c r="AI51" s="18">
        <f t="shared" si="224"/>
        <v>79.971297213599996</v>
      </c>
      <c r="AJ51" s="18">
        <f t="shared" si="224"/>
        <v>79.971297213599996</v>
      </c>
      <c r="AK51" s="18">
        <f t="shared" si="224"/>
        <v>79.971297213599996</v>
      </c>
      <c r="AL51" s="18">
        <f t="shared" si="224"/>
        <v>78.305228521649994</v>
      </c>
      <c r="AM51" s="18">
        <f t="shared" si="224"/>
        <v>78.305228521649994</v>
      </c>
      <c r="AN51" s="18">
        <f t="shared" si="224"/>
        <v>78.305228521649994</v>
      </c>
      <c r="AO51" s="18">
        <f t="shared" si="224"/>
        <v>78.305228521649994</v>
      </c>
      <c r="AP51" s="18">
        <f t="shared" si="224"/>
        <v>78.305228521649994</v>
      </c>
      <c r="AQ51" s="18">
        <f t="shared" si="224"/>
        <v>78.305228521649994</v>
      </c>
      <c r="AR51" s="18">
        <f t="shared" si="224"/>
        <v>78.305228521649994</v>
      </c>
      <c r="AS51" s="18">
        <f t="shared" si="224"/>
        <v>76.639159829699992</v>
      </c>
      <c r="AT51" s="18">
        <f t="shared" si="224"/>
        <v>76.639159829699992</v>
      </c>
      <c r="AU51" s="18">
        <f t="shared" si="224"/>
        <v>76.639159829699992</v>
      </c>
      <c r="AV51" s="18">
        <f t="shared" si="224"/>
        <v>76.639159829699992</v>
      </c>
      <c r="AW51" s="18">
        <f t="shared" si="224"/>
        <v>76.639159829699992</v>
      </c>
      <c r="AX51" s="18">
        <f t="shared" si="224"/>
        <v>76.639159829699992</v>
      </c>
      <c r="AY51" s="18">
        <f t="shared" si="224"/>
        <v>76.639159829699992</v>
      </c>
      <c r="AZ51" s="18">
        <f t="shared" si="224"/>
        <v>74.973091137749989</v>
      </c>
      <c r="BA51" s="18">
        <f t="shared" si="224"/>
        <v>74.973091137749989</v>
      </c>
      <c r="BB51" s="18">
        <f t="shared" si="224"/>
        <v>74.973091137749989</v>
      </c>
      <c r="BC51" s="18">
        <f t="shared" si="224"/>
        <v>74.973091137749989</v>
      </c>
      <c r="BD51" s="18">
        <f t="shared" si="224"/>
        <v>74.973091137749989</v>
      </c>
      <c r="BE51" s="18">
        <f t="shared" si="224"/>
        <v>74.973091137749989</v>
      </c>
      <c r="BF51" s="18">
        <f t="shared" si="224"/>
        <v>74.973091137749989</v>
      </c>
      <c r="BG51" s="18">
        <f t="shared" si="224"/>
        <v>73.307022445799987</v>
      </c>
      <c r="BH51" s="18">
        <f t="shared" si="224"/>
        <v>73.307022445799987</v>
      </c>
      <c r="BI51" s="18">
        <f t="shared" si="224"/>
        <v>73.307022445799987</v>
      </c>
      <c r="BJ51" s="18">
        <f t="shared" si="224"/>
        <v>73.307022445799987</v>
      </c>
      <c r="BK51" s="18">
        <f t="shared" si="224"/>
        <v>73.307022445799987</v>
      </c>
      <c r="BL51" s="18">
        <f t="shared" si="224"/>
        <v>73.307022445799987</v>
      </c>
      <c r="BM51" s="18">
        <f t="shared" si="224"/>
        <v>73.307022445799987</v>
      </c>
      <c r="BN51" s="18">
        <f t="shared" si="224"/>
        <v>71.640953753849985</v>
      </c>
      <c r="BO51" s="18">
        <f t="shared" si="224"/>
        <v>71.640953753849985</v>
      </c>
      <c r="BP51" s="18">
        <f t="shared" si="222"/>
        <v>71.640953753849985</v>
      </c>
      <c r="BQ51" s="18">
        <f t="shared" si="222"/>
        <v>71.640953753849985</v>
      </c>
      <c r="BR51" s="18">
        <f t="shared" si="222"/>
        <v>71.640953753849985</v>
      </c>
      <c r="BS51" s="18">
        <f t="shared" si="222"/>
        <v>71.640953753849985</v>
      </c>
      <c r="BT51" s="18">
        <f t="shared" si="222"/>
        <v>71.640953753849985</v>
      </c>
      <c r="BU51" s="18">
        <f t="shared" si="222"/>
        <v>69.974885061899982</v>
      </c>
      <c r="BV51" s="18">
        <f t="shared" si="222"/>
        <v>69.974885061899982</v>
      </c>
      <c r="BW51" s="18">
        <f t="shared" si="222"/>
        <v>69.974885061899982</v>
      </c>
      <c r="BX51" s="18">
        <f t="shared" si="222"/>
        <v>69.974885061899982</v>
      </c>
      <c r="BY51" s="18">
        <f t="shared" si="222"/>
        <v>69.974885061899982</v>
      </c>
      <c r="BZ51" s="18">
        <f t="shared" si="222"/>
        <v>69.974885061899982</v>
      </c>
      <c r="CA51" s="18">
        <f t="shared" si="222"/>
        <v>69.974885061899982</v>
      </c>
      <c r="CB51" s="18">
        <f t="shared" si="222"/>
        <v>68.308816369949994</v>
      </c>
      <c r="CC51" s="18">
        <f t="shared" si="222"/>
        <v>68.308816369949994</v>
      </c>
      <c r="CD51" s="18">
        <f t="shared" si="222"/>
        <v>68.308816369949994</v>
      </c>
      <c r="CE51" s="18">
        <f t="shared" si="222"/>
        <v>68.308816369949994</v>
      </c>
      <c r="CF51" s="18">
        <f t="shared" si="222"/>
        <v>68.308816369949994</v>
      </c>
      <c r="CG51" s="18">
        <f t="shared" si="222"/>
        <v>68.308816369949994</v>
      </c>
      <c r="CH51" s="18">
        <f t="shared" si="222"/>
        <v>68.308816369949994</v>
      </c>
      <c r="CI51" s="18">
        <f t="shared" si="222"/>
        <v>66.642747677999992</v>
      </c>
      <c r="CJ51" s="18">
        <f t="shared" si="222"/>
        <v>66.642747677999992</v>
      </c>
      <c r="CK51" s="18">
        <f t="shared" si="222"/>
        <v>66.642747677999992</v>
      </c>
      <c r="CL51" s="18">
        <f t="shared" si="222"/>
        <v>66.642747677999992</v>
      </c>
      <c r="CM51" s="18">
        <f t="shared" si="222"/>
        <v>66.642747677999992</v>
      </c>
      <c r="CN51" s="18">
        <f t="shared" si="222"/>
        <v>66.642747677999992</v>
      </c>
      <c r="CO51" s="18">
        <f t="shared" si="222"/>
        <v>66.642747677999992</v>
      </c>
      <c r="CP51" s="18">
        <f t="shared" si="222"/>
        <v>64.97667898604999</v>
      </c>
      <c r="CQ51" s="18">
        <f t="shared" si="222"/>
        <v>64.97667898604999</v>
      </c>
      <c r="CR51" s="18">
        <f t="shared" si="222"/>
        <v>64.97667898604999</v>
      </c>
      <c r="CS51" s="18">
        <f t="shared" si="222"/>
        <v>64.97667898604999</v>
      </c>
      <c r="CT51" s="18">
        <f t="shared" si="222"/>
        <v>64.97667898604999</v>
      </c>
      <c r="CU51" s="18">
        <f t="shared" si="222"/>
        <v>64.97667898604999</v>
      </c>
      <c r="CV51" s="18">
        <f t="shared" si="222"/>
        <v>64.97667898604999</v>
      </c>
      <c r="CW51" s="18">
        <f t="shared" si="222"/>
        <v>63.310610294100002</v>
      </c>
      <c r="CX51" s="18">
        <f t="shared" si="222"/>
        <v>63.310610294100002</v>
      </c>
      <c r="CY51" s="18">
        <f t="shared" si="222"/>
        <v>63.310610294100002</v>
      </c>
      <c r="DA51" s="18" t="str">
        <f t="shared" si="206"/>
        <v>TN</v>
      </c>
      <c r="DB51" s="18">
        <f t="shared" si="106"/>
        <v>83.303434597499987</v>
      </c>
      <c r="DC51" s="18">
        <f t="shared" si="107"/>
        <v>166.60686919499997</v>
      </c>
      <c r="DD51" s="18">
        <f t="shared" ref="DD51:DE51" si="225">+DC51+F51</f>
        <v>249.91030379249997</v>
      </c>
      <c r="DE51" s="18">
        <f t="shared" si="225"/>
        <v>333.21373838999995</v>
      </c>
      <c r="DF51" s="18">
        <f t="shared" si="109"/>
        <v>416.51717298749992</v>
      </c>
      <c r="DG51" s="18">
        <f t="shared" si="110"/>
        <v>499.82060758499989</v>
      </c>
      <c r="DH51" s="18">
        <f t="shared" si="111"/>
        <v>583.12404218249992</v>
      </c>
      <c r="DI51" s="18">
        <f t="shared" si="112"/>
        <v>666.42747677999989</v>
      </c>
      <c r="DJ51" s="18">
        <f t="shared" si="113"/>
        <v>749.73091137749987</v>
      </c>
      <c r="DK51" s="18">
        <f t="shared" si="114"/>
        <v>833.03434597499984</v>
      </c>
      <c r="DL51" s="18">
        <f t="shared" si="115"/>
        <v>916.33778057249981</v>
      </c>
      <c r="DM51" s="18">
        <f t="shared" si="116"/>
        <v>999.64121516999978</v>
      </c>
      <c r="DN51" s="18">
        <f t="shared" si="117"/>
        <v>1082.9446497674999</v>
      </c>
      <c r="DO51" s="18">
        <f t="shared" si="118"/>
        <v>1166.2480843649998</v>
      </c>
      <c r="DP51" s="18">
        <f t="shared" si="119"/>
        <v>1249.5515189624998</v>
      </c>
      <c r="DQ51" s="18">
        <f t="shared" si="120"/>
        <v>1332.8549535599998</v>
      </c>
      <c r="DR51" s="18">
        <f t="shared" si="121"/>
        <v>1416.1583881574998</v>
      </c>
      <c r="DS51" s="18">
        <f t="shared" si="122"/>
        <v>1499.4618227549997</v>
      </c>
      <c r="DT51" s="18">
        <f t="shared" si="123"/>
        <v>1582.7652573524997</v>
      </c>
      <c r="DU51" s="18">
        <f t="shared" si="124"/>
        <v>1666.0686919499997</v>
      </c>
      <c r="DV51" s="18">
        <f t="shared" si="125"/>
        <v>1747.7060578555497</v>
      </c>
      <c r="DW51" s="18">
        <f t="shared" si="126"/>
        <v>1829.3434237610998</v>
      </c>
      <c r="DX51" s="18">
        <f t="shared" si="127"/>
        <v>1910.9807896666498</v>
      </c>
      <c r="DY51" s="18">
        <f t="shared" si="128"/>
        <v>1992.6181555721998</v>
      </c>
      <c r="DZ51" s="18">
        <f t="shared" si="129"/>
        <v>2074.2555214777499</v>
      </c>
      <c r="EA51" s="18">
        <f t="shared" si="130"/>
        <v>2155.8928873832997</v>
      </c>
      <c r="EB51" s="18">
        <f t="shared" si="131"/>
        <v>2237.5302532888495</v>
      </c>
      <c r="EC51" s="18">
        <f t="shared" si="132"/>
        <v>2317.5015505024494</v>
      </c>
      <c r="ED51" s="18">
        <f t="shared" si="133"/>
        <v>2397.4728477160493</v>
      </c>
      <c r="EE51" s="18">
        <f t="shared" si="134"/>
        <v>2477.4441449296492</v>
      </c>
      <c r="EF51" s="18">
        <f t="shared" si="135"/>
        <v>2557.415442143249</v>
      </c>
      <c r="EG51" s="18">
        <f t="shared" si="136"/>
        <v>2637.3867393568489</v>
      </c>
      <c r="EH51" s="18">
        <f t="shared" si="137"/>
        <v>2717.3580365704488</v>
      </c>
      <c r="EI51" s="18">
        <f t="shared" si="138"/>
        <v>2797.3293337840487</v>
      </c>
      <c r="EJ51" s="18">
        <f t="shared" si="139"/>
        <v>2875.6345623056986</v>
      </c>
      <c r="EK51" s="18">
        <f t="shared" si="140"/>
        <v>2953.9397908273486</v>
      </c>
      <c r="EL51" s="18">
        <f t="shared" si="141"/>
        <v>3032.2450193489985</v>
      </c>
      <c r="EM51" s="18">
        <f t="shared" si="142"/>
        <v>3110.5502478706485</v>
      </c>
      <c r="EN51" s="18">
        <f t="shared" si="143"/>
        <v>3188.8554763922984</v>
      </c>
      <c r="EO51" s="18">
        <f t="shared" si="144"/>
        <v>3267.1607049139484</v>
      </c>
      <c r="EP51" s="18">
        <f t="shared" si="145"/>
        <v>3345.4659334355983</v>
      </c>
      <c r="EQ51" s="18">
        <f t="shared" si="146"/>
        <v>3422.1050932652984</v>
      </c>
      <c r="ER51" s="18">
        <f t="shared" si="147"/>
        <v>3498.7442530949984</v>
      </c>
      <c r="ES51" s="18">
        <f t="shared" si="148"/>
        <v>3575.3834129246984</v>
      </c>
      <c r="ET51" s="18">
        <f t="shared" si="149"/>
        <v>3652.0225727543984</v>
      </c>
      <c r="EU51" s="18">
        <f t="shared" si="150"/>
        <v>3728.6617325840984</v>
      </c>
      <c r="EV51" s="18">
        <f t="shared" si="151"/>
        <v>3805.3008924137985</v>
      </c>
      <c r="EW51" s="18">
        <f t="shared" si="152"/>
        <v>3881.9400522434985</v>
      </c>
      <c r="EX51" s="18">
        <f t="shared" si="153"/>
        <v>3956.9131433812486</v>
      </c>
      <c r="EY51" s="18">
        <f t="shared" si="154"/>
        <v>4031.8862345189987</v>
      </c>
      <c r="EZ51" s="18">
        <f t="shared" si="155"/>
        <v>4106.8593256567483</v>
      </c>
      <c r="FA51" s="18">
        <f t="shared" si="156"/>
        <v>4181.8324167944984</v>
      </c>
      <c r="FB51" s="18">
        <f t="shared" si="157"/>
        <v>4256.8055079322485</v>
      </c>
      <c r="FC51" s="18">
        <f t="shared" si="158"/>
        <v>4331.7785990699986</v>
      </c>
      <c r="FD51" s="18">
        <f t="shared" si="159"/>
        <v>4406.7516902077487</v>
      </c>
      <c r="FE51" s="18">
        <f t="shared" si="160"/>
        <v>4480.0587126535484</v>
      </c>
      <c r="FF51" s="18">
        <f t="shared" si="161"/>
        <v>4553.3657350993481</v>
      </c>
      <c r="FG51" s="18">
        <f t="shared" si="162"/>
        <v>4626.6727575451478</v>
      </c>
      <c r="FH51" s="18">
        <f t="shared" si="163"/>
        <v>4699.9797799909475</v>
      </c>
      <c r="FI51" s="18">
        <f t="shared" si="164"/>
        <v>4773.2868024367472</v>
      </c>
      <c r="FJ51" s="18">
        <f t="shared" si="165"/>
        <v>4846.5938248825469</v>
      </c>
      <c r="FK51" s="18">
        <f t="shared" si="166"/>
        <v>4919.9008473283466</v>
      </c>
      <c r="FL51" s="18">
        <f t="shared" si="167"/>
        <v>4991.5418010821968</v>
      </c>
      <c r="FM51" s="18">
        <f t="shared" si="168"/>
        <v>5063.182754836047</v>
      </c>
      <c r="FN51" s="18">
        <f t="shared" si="169"/>
        <v>5134.8237085898973</v>
      </c>
      <c r="FO51" s="18">
        <f t="shared" si="170"/>
        <v>5206.4646623437475</v>
      </c>
      <c r="FP51" s="18">
        <f t="shared" si="171"/>
        <v>5278.1056160975977</v>
      </c>
      <c r="FQ51" s="18">
        <f t="shared" si="172"/>
        <v>5349.7465698514479</v>
      </c>
      <c r="FR51" s="18">
        <f t="shared" si="173"/>
        <v>5421.3875236052982</v>
      </c>
      <c r="FS51" s="18">
        <f t="shared" si="174"/>
        <v>5491.362408667198</v>
      </c>
      <c r="FT51" s="18">
        <f t="shared" si="175"/>
        <v>5561.3372937290978</v>
      </c>
      <c r="FU51" s="18">
        <f t="shared" si="176"/>
        <v>5631.3121787909977</v>
      </c>
      <c r="FV51" s="18">
        <f t="shared" si="177"/>
        <v>5701.2870638528975</v>
      </c>
      <c r="FW51" s="18">
        <f t="shared" si="178"/>
        <v>5771.2619489147974</v>
      </c>
      <c r="FX51" s="18">
        <f t="shared" si="179"/>
        <v>5841.2368339766972</v>
      </c>
      <c r="FY51" s="18">
        <f t="shared" si="180"/>
        <v>5911.211719038597</v>
      </c>
      <c r="FZ51" s="18">
        <f t="shared" si="181"/>
        <v>5979.5205354085474</v>
      </c>
      <c r="GA51" s="18">
        <f t="shared" si="182"/>
        <v>6047.8293517784978</v>
      </c>
      <c r="GB51" s="18">
        <f t="shared" si="183"/>
        <v>6116.1381681484481</v>
      </c>
      <c r="GC51" s="18">
        <f t="shared" si="184"/>
        <v>6184.4469845183985</v>
      </c>
      <c r="GD51" s="18">
        <f t="shared" si="185"/>
        <v>6252.7558008883489</v>
      </c>
      <c r="GE51" s="18">
        <f t="shared" si="186"/>
        <v>6321.0646172582992</v>
      </c>
      <c r="GF51" s="18">
        <f t="shared" si="187"/>
        <v>6389.3734336282496</v>
      </c>
      <c r="GG51" s="18">
        <f t="shared" si="188"/>
        <v>6456.0161813062496</v>
      </c>
      <c r="GH51" s="18">
        <f t="shared" si="189"/>
        <v>6522.6589289842495</v>
      </c>
      <c r="GI51" s="18">
        <f t="shared" si="190"/>
        <v>6589.3016766622495</v>
      </c>
      <c r="GJ51" s="18">
        <f t="shared" si="191"/>
        <v>6655.9444243402495</v>
      </c>
      <c r="GK51" s="18">
        <f t="shared" si="192"/>
        <v>6722.5871720182495</v>
      </c>
      <c r="GL51" s="18">
        <f t="shared" si="193"/>
        <v>6789.2299196962495</v>
      </c>
      <c r="GM51" s="18">
        <f t="shared" si="194"/>
        <v>6855.8726673742494</v>
      </c>
      <c r="GN51" s="18">
        <f t="shared" si="195"/>
        <v>6920.849346360299</v>
      </c>
      <c r="GO51" s="18">
        <f t="shared" si="196"/>
        <v>6985.8260253463486</v>
      </c>
      <c r="GP51" s="18">
        <f t="shared" si="197"/>
        <v>7050.8027043323982</v>
      </c>
      <c r="GQ51" s="18">
        <f t="shared" si="198"/>
        <v>7115.7793833184478</v>
      </c>
      <c r="GR51" s="18">
        <f t="shared" si="199"/>
        <v>7180.7560623044974</v>
      </c>
      <c r="GS51" s="18">
        <f t="shared" si="200"/>
        <v>7245.732741290547</v>
      </c>
      <c r="GT51" s="18">
        <f t="shared" si="201"/>
        <v>7310.7094202765966</v>
      </c>
      <c r="GU51" s="18">
        <f t="shared" si="202"/>
        <v>7374.0200305706967</v>
      </c>
      <c r="GV51" s="18">
        <f t="shared" si="203"/>
        <v>7437.3306408647968</v>
      </c>
      <c r="GW51" s="18">
        <f t="shared" si="204"/>
        <v>7500.6412511588969</v>
      </c>
      <c r="GX51" s="18"/>
    </row>
    <row r="52" spans="1:206" x14ac:dyDescent="0.25">
      <c r="B52" t="s">
        <v>69</v>
      </c>
      <c r="C52">
        <v>1.55</v>
      </c>
      <c r="D52" s="18">
        <f t="shared" ref="D52:S53" si="226">((($B$9*$C52)*D$17)*$B$5)*$B$3+((($B$9*$C52)*D$17)*(1-$B$5))</f>
        <v>86.080215750750014</v>
      </c>
      <c r="E52" s="18">
        <f t="shared" si="226"/>
        <v>86.080215750750014</v>
      </c>
      <c r="F52" s="18">
        <f t="shared" si="226"/>
        <v>86.080215750750014</v>
      </c>
      <c r="G52" s="18">
        <f t="shared" si="226"/>
        <v>86.080215750750014</v>
      </c>
      <c r="H52" s="18">
        <f t="shared" si="226"/>
        <v>86.080215750750014</v>
      </c>
      <c r="I52" s="18">
        <f t="shared" si="226"/>
        <v>86.080215750750014</v>
      </c>
      <c r="J52" s="18">
        <f t="shared" si="226"/>
        <v>86.080215750750014</v>
      </c>
      <c r="K52" s="18">
        <f t="shared" si="226"/>
        <v>86.080215750750014</v>
      </c>
      <c r="L52" s="18">
        <f t="shared" si="226"/>
        <v>86.080215750750014</v>
      </c>
      <c r="M52" s="18">
        <f t="shared" si="226"/>
        <v>86.080215750750014</v>
      </c>
      <c r="N52" s="18">
        <f t="shared" si="226"/>
        <v>86.080215750750014</v>
      </c>
      <c r="O52" s="18">
        <f t="shared" si="226"/>
        <v>86.080215750750014</v>
      </c>
      <c r="P52" s="18">
        <f t="shared" si="226"/>
        <v>86.080215750750014</v>
      </c>
      <c r="Q52" s="18">
        <f t="shared" si="226"/>
        <v>86.080215750750014</v>
      </c>
      <c r="R52" s="18">
        <f t="shared" si="226"/>
        <v>86.080215750750014</v>
      </c>
      <c r="S52" s="18">
        <f t="shared" si="226"/>
        <v>86.080215750750014</v>
      </c>
      <c r="T52" s="18">
        <f t="shared" si="224"/>
        <v>86.080215750750014</v>
      </c>
      <c r="U52" s="18">
        <f t="shared" si="224"/>
        <v>86.080215750750014</v>
      </c>
      <c r="V52" s="18">
        <f t="shared" si="224"/>
        <v>86.080215750750014</v>
      </c>
      <c r="W52" s="18">
        <f t="shared" si="224"/>
        <v>86.080215750750014</v>
      </c>
      <c r="X52" s="18">
        <f t="shared" si="224"/>
        <v>84.358611435735</v>
      </c>
      <c r="Y52" s="18">
        <f t="shared" si="224"/>
        <v>84.358611435735</v>
      </c>
      <c r="Z52" s="18">
        <f t="shared" si="224"/>
        <v>84.358611435735</v>
      </c>
      <c r="AA52" s="18">
        <f t="shared" si="224"/>
        <v>84.358611435735</v>
      </c>
      <c r="AB52" s="18">
        <f t="shared" si="224"/>
        <v>84.358611435735</v>
      </c>
      <c r="AC52" s="18">
        <f t="shared" si="224"/>
        <v>84.358611435735</v>
      </c>
      <c r="AD52" s="18">
        <f t="shared" si="224"/>
        <v>84.358611435735</v>
      </c>
      <c r="AE52" s="18">
        <f t="shared" si="224"/>
        <v>82.63700712072</v>
      </c>
      <c r="AF52" s="18">
        <f t="shared" si="224"/>
        <v>82.63700712072</v>
      </c>
      <c r="AG52" s="18">
        <f t="shared" si="224"/>
        <v>82.63700712072</v>
      </c>
      <c r="AH52" s="18">
        <f t="shared" si="224"/>
        <v>82.63700712072</v>
      </c>
      <c r="AI52" s="18">
        <f t="shared" si="224"/>
        <v>82.63700712072</v>
      </c>
      <c r="AJ52" s="18">
        <f t="shared" si="224"/>
        <v>82.63700712072</v>
      </c>
      <c r="AK52" s="18">
        <f t="shared" si="224"/>
        <v>82.63700712072</v>
      </c>
      <c r="AL52" s="18">
        <f t="shared" si="224"/>
        <v>80.915402805705</v>
      </c>
      <c r="AM52" s="18">
        <f t="shared" si="224"/>
        <v>80.915402805705</v>
      </c>
      <c r="AN52" s="18">
        <f t="shared" si="224"/>
        <v>80.915402805705</v>
      </c>
      <c r="AO52" s="18">
        <f t="shared" si="224"/>
        <v>80.915402805705</v>
      </c>
      <c r="AP52" s="18">
        <f t="shared" si="224"/>
        <v>80.915402805705</v>
      </c>
      <c r="AQ52" s="18">
        <f t="shared" si="224"/>
        <v>80.915402805705</v>
      </c>
      <c r="AR52" s="18">
        <f t="shared" si="224"/>
        <v>80.915402805705</v>
      </c>
      <c r="AS52" s="18">
        <f t="shared" si="224"/>
        <v>79.193798490690014</v>
      </c>
      <c r="AT52" s="18">
        <f t="shared" si="224"/>
        <v>79.193798490690014</v>
      </c>
      <c r="AU52" s="18">
        <f t="shared" si="224"/>
        <v>79.193798490690014</v>
      </c>
      <c r="AV52" s="18">
        <f t="shared" si="224"/>
        <v>79.193798490690014</v>
      </c>
      <c r="AW52" s="18">
        <f t="shared" si="224"/>
        <v>79.193798490690014</v>
      </c>
      <c r="AX52" s="18">
        <f t="shared" si="224"/>
        <v>79.193798490690014</v>
      </c>
      <c r="AY52" s="18">
        <f t="shared" si="224"/>
        <v>79.193798490690014</v>
      </c>
      <c r="AZ52" s="18">
        <f t="shared" si="224"/>
        <v>77.472194175675014</v>
      </c>
      <c r="BA52" s="18">
        <f t="shared" si="224"/>
        <v>77.472194175675014</v>
      </c>
      <c r="BB52" s="18">
        <f t="shared" si="224"/>
        <v>77.472194175675014</v>
      </c>
      <c r="BC52" s="18">
        <f t="shared" si="224"/>
        <v>77.472194175675014</v>
      </c>
      <c r="BD52" s="18">
        <f t="shared" si="224"/>
        <v>77.472194175675014</v>
      </c>
      <c r="BE52" s="18">
        <f t="shared" si="224"/>
        <v>77.472194175675014</v>
      </c>
      <c r="BF52" s="18">
        <f t="shared" si="224"/>
        <v>77.472194175675014</v>
      </c>
      <c r="BG52" s="18">
        <f t="shared" si="224"/>
        <v>75.75058986066</v>
      </c>
      <c r="BH52" s="18">
        <f t="shared" si="224"/>
        <v>75.75058986066</v>
      </c>
      <c r="BI52" s="18">
        <f t="shared" si="224"/>
        <v>75.75058986066</v>
      </c>
      <c r="BJ52" s="18">
        <f t="shared" si="224"/>
        <v>75.75058986066</v>
      </c>
      <c r="BK52" s="18">
        <f t="shared" si="224"/>
        <v>75.75058986066</v>
      </c>
      <c r="BL52" s="18">
        <f t="shared" si="224"/>
        <v>75.75058986066</v>
      </c>
      <c r="BM52" s="18">
        <f t="shared" si="224"/>
        <v>75.75058986066</v>
      </c>
      <c r="BN52" s="18">
        <f t="shared" si="224"/>
        <v>74.028985545645014</v>
      </c>
      <c r="BO52" s="18">
        <f t="shared" si="224"/>
        <v>74.028985545645014</v>
      </c>
      <c r="BP52" s="18">
        <f t="shared" si="222"/>
        <v>74.028985545645014</v>
      </c>
      <c r="BQ52" s="18">
        <f t="shared" si="222"/>
        <v>74.028985545645014</v>
      </c>
      <c r="BR52" s="18">
        <f t="shared" si="222"/>
        <v>74.028985545645014</v>
      </c>
      <c r="BS52" s="18">
        <f t="shared" si="222"/>
        <v>74.028985545645014</v>
      </c>
      <c r="BT52" s="18">
        <f t="shared" si="222"/>
        <v>74.028985545645014</v>
      </c>
      <c r="BU52" s="18">
        <f t="shared" si="222"/>
        <v>72.30738123063</v>
      </c>
      <c r="BV52" s="18">
        <f t="shared" si="222"/>
        <v>72.30738123063</v>
      </c>
      <c r="BW52" s="18">
        <f t="shared" si="222"/>
        <v>72.30738123063</v>
      </c>
      <c r="BX52" s="18">
        <f t="shared" si="222"/>
        <v>72.30738123063</v>
      </c>
      <c r="BY52" s="18">
        <f t="shared" si="222"/>
        <v>72.30738123063</v>
      </c>
      <c r="BZ52" s="18">
        <f t="shared" si="222"/>
        <v>72.30738123063</v>
      </c>
      <c r="CA52" s="18">
        <f t="shared" si="222"/>
        <v>72.30738123063</v>
      </c>
      <c r="CB52" s="18">
        <f t="shared" si="222"/>
        <v>70.585776915615</v>
      </c>
      <c r="CC52" s="18">
        <f t="shared" si="222"/>
        <v>70.585776915615</v>
      </c>
      <c r="CD52" s="18">
        <f t="shared" si="222"/>
        <v>70.585776915615</v>
      </c>
      <c r="CE52" s="18">
        <f t="shared" si="222"/>
        <v>70.585776915615</v>
      </c>
      <c r="CF52" s="18">
        <f t="shared" si="222"/>
        <v>70.585776915615</v>
      </c>
      <c r="CG52" s="18">
        <f t="shared" si="222"/>
        <v>70.585776915615</v>
      </c>
      <c r="CH52" s="18">
        <f t="shared" si="222"/>
        <v>70.585776915615</v>
      </c>
      <c r="CI52" s="18">
        <f t="shared" si="222"/>
        <v>68.8641726006</v>
      </c>
      <c r="CJ52" s="18">
        <f t="shared" si="222"/>
        <v>68.8641726006</v>
      </c>
      <c r="CK52" s="18">
        <f t="shared" si="222"/>
        <v>68.8641726006</v>
      </c>
      <c r="CL52" s="18">
        <f t="shared" si="222"/>
        <v>68.8641726006</v>
      </c>
      <c r="CM52" s="18">
        <f t="shared" si="222"/>
        <v>68.8641726006</v>
      </c>
      <c r="CN52" s="18">
        <f t="shared" si="222"/>
        <v>68.8641726006</v>
      </c>
      <c r="CO52" s="18">
        <f t="shared" si="222"/>
        <v>68.8641726006</v>
      </c>
      <c r="CP52" s="18">
        <f t="shared" si="222"/>
        <v>67.142568285585</v>
      </c>
      <c r="CQ52" s="18">
        <f t="shared" si="222"/>
        <v>67.142568285585</v>
      </c>
      <c r="CR52" s="18">
        <f t="shared" si="222"/>
        <v>67.142568285585</v>
      </c>
      <c r="CS52" s="18">
        <f t="shared" si="222"/>
        <v>67.142568285585</v>
      </c>
      <c r="CT52" s="18">
        <f t="shared" si="222"/>
        <v>67.142568285585</v>
      </c>
      <c r="CU52" s="18">
        <f t="shared" si="222"/>
        <v>67.142568285585</v>
      </c>
      <c r="CV52" s="18">
        <f t="shared" si="222"/>
        <v>67.142568285585</v>
      </c>
      <c r="CW52" s="18">
        <f t="shared" si="222"/>
        <v>65.42096397057</v>
      </c>
      <c r="CX52" s="18">
        <f t="shared" si="222"/>
        <v>65.42096397057</v>
      </c>
      <c r="CY52" s="18">
        <f t="shared" si="222"/>
        <v>65.42096397057</v>
      </c>
      <c r="DA52" s="18" t="str">
        <f t="shared" si="206"/>
        <v>TO</v>
      </c>
      <c r="DB52" s="18">
        <f t="shared" si="106"/>
        <v>86.080215750750014</v>
      </c>
      <c r="DC52" s="18">
        <f t="shared" si="107"/>
        <v>172.16043150150003</v>
      </c>
      <c r="DD52" s="18">
        <f t="shared" ref="DD52:DE52" si="227">+DC52+F52</f>
        <v>258.24064725225003</v>
      </c>
      <c r="DE52" s="18">
        <f t="shared" si="227"/>
        <v>344.32086300300006</v>
      </c>
      <c r="DF52" s="18">
        <f t="shared" si="109"/>
        <v>430.40107875375008</v>
      </c>
      <c r="DG52" s="18">
        <f t="shared" si="110"/>
        <v>516.48129450450006</v>
      </c>
      <c r="DH52" s="18">
        <f t="shared" si="111"/>
        <v>602.56151025525003</v>
      </c>
      <c r="DI52" s="18">
        <f t="shared" si="112"/>
        <v>688.641726006</v>
      </c>
      <c r="DJ52" s="18">
        <f t="shared" si="113"/>
        <v>774.72194175674997</v>
      </c>
      <c r="DK52" s="18">
        <f t="shared" si="114"/>
        <v>860.80215750749994</v>
      </c>
      <c r="DL52" s="18">
        <f t="shared" si="115"/>
        <v>946.88237325824991</v>
      </c>
      <c r="DM52" s="18">
        <f t="shared" si="116"/>
        <v>1032.9625890089999</v>
      </c>
      <c r="DN52" s="18">
        <f t="shared" si="117"/>
        <v>1119.04280475975</v>
      </c>
      <c r="DO52" s="18">
        <f t="shared" si="118"/>
        <v>1205.1230205105001</v>
      </c>
      <c r="DP52" s="18">
        <f t="shared" si="119"/>
        <v>1291.2032362612501</v>
      </c>
      <c r="DQ52" s="18">
        <f t="shared" si="120"/>
        <v>1377.2834520120002</v>
      </c>
      <c r="DR52" s="18">
        <f t="shared" si="121"/>
        <v>1463.3636677627503</v>
      </c>
      <c r="DS52" s="18">
        <f t="shared" si="122"/>
        <v>1549.4438835135004</v>
      </c>
      <c r="DT52" s="18">
        <f t="shared" si="123"/>
        <v>1635.5240992642505</v>
      </c>
      <c r="DU52" s="18">
        <f t="shared" si="124"/>
        <v>1721.6043150150006</v>
      </c>
      <c r="DV52" s="18">
        <f t="shared" si="125"/>
        <v>1805.9629264507355</v>
      </c>
      <c r="DW52" s="18">
        <f t="shared" si="126"/>
        <v>1890.3215378864704</v>
      </c>
      <c r="DX52" s="18">
        <f t="shared" si="127"/>
        <v>1974.6801493222054</v>
      </c>
      <c r="DY52" s="18">
        <f t="shared" si="128"/>
        <v>2059.0387607579405</v>
      </c>
      <c r="DZ52" s="18">
        <f t="shared" si="129"/>
        <v>2143.3973721936754</v>
      </c>
      <c r="EA52" s="18">
        <f t="shared" si="130"/>
        <v>2227.7559836294104</v>
      </c>
      <c r="EB52" s="18">
        <f t="shared" si="131"/>
        <v>2312.1145950651453</v>
      </c>
      <c r="EC52" s="18">
        <f t="shared" si="132"/>
        <v>2394.7516021858655</v>
      </c>
      <c r="ED52" s="18">
        <f t="shared" si="133"/>
        <v>2477.3886093065857</v>
      </c>
      <c r="EE52" s="18">
        <f t="shared" si="134"/>
        <v>2560.025616427306</v>
      </c>
      <c r="EF52" s="18">
        <f t="shared" si="135"/>
        <v>2642.6626235480262</v>
      </c>
      <c r="EG52" s="18">
        <f t="shared" si="136"/>
        <v>2725.2996306687464</v>
      </c>
      <c r="EH52" s="18">
        <f t="shared" si="137"/>
        <v>2807.9366377894667</v>
      </c>
      <c r="EI52" s="18">
        <f t="shared" si="138"/>
        <v>2890.5736449101869</v>
      </c>
      <c r="EJ52" s="18">
        <f t="shared" si="139"/>
        <v>2971.489047715892</v>
      </c>
      <c r="EK52" s="18">
        <f t="shared" si="140"/>
        <v>3052.404450521597</v>
      </c>
      <c r="EL52" s="18">
        <f t="shared" si="141"/>
        <v>3133.3198533273021</v>
      </c>
      <c r="EM52" s="18">
        <f t="shared" si="142"/>
        <v>3214.2352561330072</v>
      </c>
      <c r="EN52" s="18">
        <f t="shared" si="143"/>
        <v>3295.1506589387122</v>
      </c>
      <c r="EO52" s="18">
        <f t="shared" si="144"/>
        <v>3376.0660617444173</v>
      </c>
      <c r="EP52" s="18">
        <f t="shared" si="145"/>
        <v>3456.9814645501224</v>
      </c>
      <c r="EQ52" s="18">
        <f t="shared" si="146"/>
        <v>3536.1752630408123</v>
      </c>
      <c r="ER52" s="18">
        <f t="shared" si="147"/>
        <v>3615.3690615315022</v>
      </c>
      <c r="ES52" s="18">
        <f t="shared" si="148"/>
        <v>3694.5628600221921</v>
      </c>
      <c r="ET52" s="18">
        <f t="shared" si="149"/>
        <v>3773.756658512882</v>
      </c>
      <c r="EU52" s="18">
        <f t="shared" si="150"/>
        <v>3852.950457003572</v>
      </c>
      <c r="EV52" s="18">
        <f t="shared" si="151"/>
        <v>3932.1442554942619</v>
      </c>
      <c r="EW52" s="18">
        <f t="shared" si="152"/>
        <v>4011.3380539849518</v>
      </c>
      <c r="EX52" s="18">
        <f t="shared" si="153"/>
        <v>4088.810248160627</v>
      </c>
      <c r="EY52" s="18">
        <f t="shared" si="154"/>
        <v>4166.2824423363018</v>
      </c>
      <c r="EZ52" s="18">
        <f t="shared" si="155"/>
        <v>4243.754636511977</v>
      </c>
      <c r="FA52" s="18">
        <f t="shared" si="156"/>
        <v>4321.2268306876522</v>
      </c>
      <c r="FB52" s="18">
        <f t="shared" si="157"/>
        <v>4398.6990248633274</v>
      </c>
      <c r="FC52" s="18">
        <f t="shared" si="158"/>
        <v>4476.1712190390026</v>
      </c>
      <c r="FD52" s="18">
        <f t="shared" si="159"/>
        <v>4553.6434132146778</v>
      </c>
      <c r="FE52" s="18">
        <f t="shared" si="160"/>
        <v>4629.3940030753374</v>
      </c>
      <c r="FF52" s="18">
        <f t="shared" si="161"/>
        <v>4705.144592935997</v>
      </c>
      <c r="FG52" s="18">
        <f t="shared" si="162"/>
        <v>4780.8951827966566</v>
      </c>
      <c r="FH52" s="18">
        <f t="shared" si="163"/>
        <v>4856.6457726573162</v>
      </c>
      <c r="FI52" s="18">
        <f t="shared" si="164"/>
        <v>4932.3963625179758</v>
      </c>
      <c r="FJ52" s="18">
        <f t="shared" si="165"/>
        <v>5008.1469523786354</v>
      </c>
      <c r="FK52" s="18">
        <f t="shared" si="166"/>
        <v>5083.897542239295</v>
      </c>
      <c r="FL52" s="18">
        <f t="shared" si="167"/>
        <v>5157.9265277849399</v>
      </c>
      <c r="FM52" s="18">
        <f t="shared" si="168"/>
        <v>5231.9555133305848</v>
      </c>
      <c r="FN52" s="18">
        <f t="shared" si="169"/>
        <v>5305.9844988762297</v>
      </c>
      <c r="FO52" s="18">
        <f t="shared" si="170"/>
        <v>5380.0134844218746</v>
      </c>
      <c r="FP52" s="18">
        <f t="shared" si="171"/>
        <v>5454.0424699675195</v>
      </c>
      <c r="FQ52" s="18">
        <f t="shared" si="172"/>
        <v>5528.0714555131644</v>
      </c>
      <c r="FR52" s="18">
        <f t="shared" si="173"/>
        <v>5602.1004410588093</v>
      </c>
      <c r="FS52" s="18">
        <f t="shared" si="174"/>
        <v>5674.4078222894395</v>
      </c>
      <c r="FT52" s="18">
        <f t="shared" si="175"/>
        <v>5746.7152035200697</v>
      </c>
      <c r="FU52" s="18">
        <f t="shared" si="176"/>
        <v>5819.0225847506999</v>
      </c>
      <c r="FV52" s="18">
        <f t="shared" si="177"/>
        <v>5891.3299659813301</v>
      </c>
      <c r="FW52" s="18">
        <f t="shared" si="178"/>
        <v>5963.6373472119603</v>
      </c>
      <c r="FX52" s="18">
        <f t="shared" si="179"/>
        <v>6035.9447284425905</v>
      </c>
      <c r="FY52" s="18">
        <f t="shared" si="180"/>
        <v>6108.2521096732207</v>
      </c>
      <c r="FZ52" s="18">
        <f t="shared" si="181"/>
        <v>6178.8378865888353</v>
      </c>
      <c r="GA52" s="18">
        <f t="shared" si="182"/>
        <v>6249.4236635044499</v>
      </c>
      <c r="GB52" s="18">
        <f t="shared" si="183"/>
        <v>6320.0094404200645</v>
      </c>
      <c r="GC52" s="18">
        <f t="shared" si="184"/>
        <v>6390.5952173356791</v>
      </c>
      <c r="GD52" s="18">
        <f t="shared" si="185"/>
        <v>6461.1809942512937</v>
      </c>
      <c r="GE52" s="18">
        <f t="shared" si="186"/>
        <v>6531.7667711669083</v>
      </c>
      <c r="GF52" s="18">
        <f t="shared" si="187"/>
        <v>6602.3525480825228</v>
      </c>
      <c r="GG52" s="18">
        <f t="shared" si="188"/>
        <v>6671.2167206831227</v>
      </c>
      <c r="GH52" s="18">
        <f t="shared" si="189"/>
        <v>6740.0808932837226</v>
      </c>
      <c r="GI52" s="18">
        <f t="shared" si="190"/>
        <v>6808.9450658843225</v>
      </c>
      <c r="GJ52" s="18">
        <f t="shared" si="191"/>
        <v>6877.8092384849224</v>
      </c>
      <c r="GK52" s="18">
        <f t="shared" si="192"/>
        <v>6946.6734110855223</v>
      </c>
      <c r="GL52" s="18">
        <f t="shared" si="193"/>
        <v>7015.5375836861222</v>
      </c>
      <c r="GM52" s="18">
        <f t="shared" si="194"/>
        <v>7084.401756286722</v>
      </c>
      <c r="GN52" s="18">
        <f t="shared" si="195"/>
        <v>7151.5443245723072</v>
      </c>
      <c r="GO52" s="18">
        <f t="shared" si="196"/>
        <v>7218.6868928578924</v>
      </c>
      <c r="GP52" s="18">
        <f t="shared" si="197"/>
        <v>7285.8294611434776</v>
      </c>
      <c r="GQ52" s="18">
        <f t="shared" si="198"/>
        <v>7352.9720294290628</v>
      </c>
      <c r="GR52" s="18">
        <f t="shared" si="199"/>
        <v>7420.114597714648</v>
      </c>
      <c r="GS52" s="18">
        <f t="shared" si="200"/>
        <v>7487.2571660002332</v>
      </c>
      <c r="GT52" s="18">
        <f t="shared" si="201"/>
        <v>7554.3997342858183</v>
      </c>
      <c r="GU52" s="18">
        <f t="shared" si="202"/>
        <v>7619.8206982563879</v>
      </c>
      <c r="GV52" s="18">
        <f t="shared" si="203"/>
        <v>7685.2416622269575</v>
      </c>
      <c r="GW52" s="18">
        <f t="shared" si="204"/>
        <v>7750.6626261975271</v>
      </c>
      <c r="GX52" s="18"/>
    </row>
    <row r="53" spans="1:206" x14ac:dyDescent="0.25">
      <c r="B53" t="s">
        <v>185</v>
      </c>
      <c r="C53">
        <v>1.0900000000000001</v>
      </c>
      <c r="D53" s="18">
        <f t="shared" si="226"/>
        <v>60.533829140849996</v>
      </c>
      <c r="E53" s="18">
        <f t="shared" ref="E53:BP53" si="228">((($B$9*$C53)*E$17)*$B$5)*$B$3+((($B$9*$C53)*E$17)*(1-$B$5))</f>
        <v>60.533829140849996</v>
      </c>
      <c r="F53" s="18">
        <f t="shared" si="228"/>
        <v>60.533829140849996</v>
      </c>
      <c r="G53" s="18">
        <f t="shared" si="228"/>
        <v>60.533829140849996</v>
      </c>
      <c r="H53" s="18">
        <f t="shared" si="228"/>
        <v>60.533829140849996</v>
      </c>
      <c r="I53" s="18">
        <f t="shared" si="228"/>
        <v>60.533829140849996</v>
      </c>
      <c r="J53" s="18">
        <f t="shared" si="228"/>
        <v>60.533829140849996</v>
      </c>
      <c r="K53" s="18">
        <f t="shared" si="228"/>
        <v>60.533829140849996</v>
      </c>
      <c r="L53" s="18">
        <f t="shared" si="228"/>
        <v>60.533829140849996</v>
      </c>
      <c r="M53" s="18">
        <f t="shared" si="228"/>
        <v>60.533829140849996</v>
      </c>
      <c r="N53" s="18">
        <f t="shared" si="228"/>
        <v>60.533829140849996</v>
      </c>
      <c r="O53" s="18">
        <f t="shared" si="228"/>
        <v>60.533829140849996</v>
      </c>
      <c r="P53" s="18">
        <f t="shared" si="228"/>
        <v>60.533829140849996</v>
      </c>
      <c r="Q53" s="18">
        <f t="shared" si="228"/>
        <v>60.533829140849996</v>
      </c>
      <c r="R53" s="18">
        <f t="shared" si="228"/>
        <v>60.533829140849996</v>
      </c>
      <c r="S53" s="18">
        <f t="shared" si="228"/>
        <v>60.533829140849996</v>
      </c>
      <c r="T53" s="18">
        <f t="shared" si="228"/>
        <v>60.533829140849996</v>
      </c>
      <c r="U53" s="18">
        <f t="shared" si="228"/>
        <v>60.533829140849996</v>
      </c>
      <c r="V53" s="18">
        <f t="shared" si="228"/>
        <v>60.533829140849996</v>
      </c>
      <c r="W53" s="18">
        <f t="shared" si="228"/>
        <v>60.533829140849996</v>
      </c>
      <c r="X53" s="18">
        <f t="shared" si="228"/>
        <v>59.323152558032987</v>
      </c>
      <c r="Y53" s="18">
        <f t="shared" si="228"/>
        <v>59.323152558032987</v>
      </c>
      <c r="Z53" s="18">
        <f t="shared" si="228"/>
        <v>59.323152558032987</v>
      </c>
      <c r="AA53" s="18">
        <f t="shared" si="228"/>
        <v>59.323152558032987</v>
      </c>
      <c r="AB53" s="18">
        <f t="shared" si="228"/>
        <v>59.323152558032987</v>
      </c>
      <c r="AC53" s="18">
        <f t="shared" si="228"/>
        <v>59.323152558032987</v>
      </c>
      <c r="AD53" s="18">
        <f t="shared" si="228"/>
        <v>59.323152558032987</v>
      </c>
      <c r="AE53" s="18">
        <f t="shared" si="228"/>
        <v>58.112475975216</v>
      </c>
      <c r="AF53" s="18">
        <f t="shared" si="228"/>
        <v>58.112475975216</v>
      </c>
      <c r="AG53" s="18">
        <f t="shared" si="228"/>
        <v>58.112475975216</v>
      </c>
      <c r="AH53" s="18">
        <f t="shared" si="228"/>
        <v>58.112475975216</v>
      </c>
      <c r="AI53" s="18">
        <f t="shared" si="228"/>
        <v>58.112475975216</v>
      </c>
      <c r="AJ53" s="18">
        <f t="shared" si="228"/>
        <v>58.112475975216</v>
      </c>
      <c r="AK53" s="18">
        <f t="shared" si="228"/>
        <v>58.112475975216</v>
      </c>
      <c r="AL53" s="18">
        <f t="shared" si="228"/>
        <v>56.901799392398992</v>
      </c>
      <c r="AM53" s="18">
        <f t="shared" si="228"/>
        <v>56.901799392398992</v>
      </c>
      <c r="AN53" s="18">
        <f t="shared" si="228"/>
        <v>56.901799392398992</v>
      </c>
      <c r="AO53" s="18">
        <f t="shared" si="228"/>
        <v>56.901799392398992</v>
      </c>
      <c r="AP53" s="18">
        <f t="shared" si="228"/>
        <v>56.901799392398992</v>
      </c>
      <c r="AQ53" s="18">
        <f t="shared" si="228"/>
        <v>56.901799392398992</v>
      </c>
      <c r="AR53" s="18">
        <f t="shared" si="228"/>
        <v>56.901799392398992</v>
      </c>
      <c r="AS53" s="18">
        <f t="shared" si="228"/>
        <v>55.691122809581998</v>
      </c>
      <c r="AT53" s="18">
        <f t="shared" si="228"/>
        <v>55.691122809581998</v>
      </c>
      <c r="AU53" s="18">
        <f t="shared" si="228"/>
        <v>55.691122809581998</v>
      </c>
      <c r="AV53" s="18">
        <f t="shared" si="228"/>
        <v>55.691122809581998</v>
      </c>
      <c r="AW53" s="18">
        <f t="shared" si="228"/>
        <v>55.691122809581998</v>
      </c>
      <c r="AX53" s="18">
        <f t="shared" si="228"/>
        <v>55.691122809581998</v>
      </c>
      <c r="AY53" s="18">
        <f t="shared" si="228"/>
        <v>55.691122809581998</v>
      </c>
      <c r="AZ53" s="18">
        <f t="shared" si="228"/>
        <v>54.480446226764997</v>
      </c>
      <c r="BA53" s="18">
        <f t="shared" si="228"/>
        <v>54.480446226764997</v>
      </c>
      <c r="BB53" s="18">
        <f t="shared" si="228"/>
        <v>54.480446226764997</v>
      </c>
      <c r="BC53" s="18">
        <f t="shared" si="228"/>
        <v>54.480446226764997</v>
      </c>
      <c r="BD53" s="18">
        <f t="shared" si="228"/>
        <v>54.480446226764997</v>
      </c>
      <c r="BE53" s="18">
        <f t="shared" si="228"/>
        <v>54.480446226764997</v>
      </c>
      <c r="BF53" s="18">
        <f t="shared" si="228"/>
        <v>54.480446226764997</v>
      </c>
      <c r="BG53" s="18">
        <f t="shared" si="228"/>
        <v>53.269769643947996</v>
      </c>
      <c r="BH53" s="18">
        <f t="shared" si="228"/>
        <v>53.269769643947996</v>
      </c>
      <c r="BI53" s="18">
        <f t="shared" si="228"/>
        <v>53.269769643947996</v>
      </c>
      <c r="BJ53" s="18">
        <f t="shared" si="228"/>
        <v>53.269769643947996</v>
      </c>
      <c r="BK53" s="18">
        <f t="shared" si="228"/>
        <v>53.269769643947996</v>
      </c>
      <c r="BL53" s="18">
        <f t="shared" si="228"/>
        <v>53.269769643947996</v>
      </c>
      <c r="BM53" s="18">
        <f t="shared" si="228"/>
        <v>53.269769643947996</v>
      </c>
      <c r="BN53" s="18">
        <f t="shared" si="228"/>
        <v>52.059093061130994</v>
      </c>
      <c r="BO53" s="18">
        <f t="shared" si="228"/>
        <v>52.059093061130994</v>
      </c>
      <c r="BP53" s="18">
        <f t="shared" si="228"/>
        <v>52.059093061130994</v>
      </c>
      <c r="BQ53" s="18">
        <f t="shared" si="222"/>
        <v>52.059093061130994</v>
      </c>
      <c r="BR53" s="18">
        <f t="shared" si="222"/>
        <v>52.059093061130994</v>
      </c>
      <c r="BS53" s="18">
        <f t="shared" si="222"/>
        <v>52.059093061130994</v>
      </c>
      <c r="BT53" s="18">
        <f t="shared" si="222"/>
        <v>52.059093061130994</v>
      </c>
      <c r="BU53" s="18">
        <f t="shared" si="222"/>
        <v>50.848416478313993</v>
      </c>
      <c r="BV53" s="18">
        <f t="shared" si="222"/>
        <v>50.848416478313993</v>
      </c>
      <c r="BW53" s="18">
        <f t="shared" si="222"/>
        <v>50.848416478313993</v>
      </c>
      <c r="BX53" s="18">
        <f t="shared" si="222"/>
        <v>50.848416478313993</v>
      </c>
      <c r="BY53" s="18">
        <f t="shared" si="222"/>
        <v>50.848416478313993</v>
      </c>
      <c r="BZ53" s="18">
        <f t="shared" si="222"/>
        <v>50.848416478313993</v>
      </c>
      <c r="CA53" s="18">
        <f t="shared" si="222"/>
        <v>50.848416478313993</v>
      </c>
      <c r="CB53" s="18">
        <f t="shared" si="222"/>
        <v>49.637739895496992</v>
      </c>
      <c r="CC53" s="18">
        <f t="shared" si="222"/>
        <v>49.637739895496992</v>
      </c>
      <c r="CD53" s="18">
        <f t="shared" si="222"/>
        <v>49.637739895496992</v>
      </c>
      <c r="CE53" s="18">
        <f t="shared" si="222"/>
        <v>49.637739895496992</v>
      </c>
      <c r="CF53" s="18">
        <f t="shared" si="222"/>
        <v>49.637739895496992</v>
      </c>
      <c r="CG53" s="18">
        <f t="shared" si="222"/>
        <v>49.637739895496992</v>
      </c>
      <c r="CH53" s="18">
        <f t="shared" si="222"/>
        <v>49.637739895496992</v>
      </c>
      <c r="CI53" s="18">
        <f t="shared" si="222"/>
        <v>48.427063312679991</v>
      </c>
      <c r="CJ53" s="18">
        <f t="shared" si="222"/>
        <v>48.427063312679991</v>
      </c>
      <c r="CK53" s="18">
        <f t="shared" si="222"/>
        <v>48.427063312679991</v>
      </c>
      <c r="CL53" s="18">
        <f t="shared" si="222"/>
        <v>48.427063312679991</v>
      </c>
      <c r="CM53" s="18">
        <f t="shared" si="222"/>
        <v>48.427063312679991</v>
      </c>
      <c r="CN53" s="18">
        <f t="shared" si="222"/>
        <v>48.427063312679991</v>
      </c>
      <c r="CO53" s="18">
        <f t="shared" si="222"/>
        <v>48.427063312679991</v>
      </c>
      <c r="CP53" s="18">
        <f t="shared" si="222"/>
        <v>47.216386729862997</v>
      </c>
      <c r="CQ53" s="18">
        <f t="shared" si="222"/>
        <v>47.216386729862997</v>
      </c>
      <c r="CR53" s="18">
        <f t="shared" si="222"/>
        <v>47.216386729862997</v>
      </c>
      <c r="CS53" s="18">
        <f t="shared" si="222"/>
        <v>47.216386729862997</v>
      </c>
      <c r="CT53" s="18">
        <f t="shared" si="222"/>
        <v>47.216386729862997</v>
      </c>
      <c r="CU53" s="18">
        <f t="shared" si="222"/>
        <v>47.216386729862997</v>
      </c>
      <c r="CV53" s="18">
        <f t="shared" si="222"/>
        <v>47.216386729862997</v>
      </c>
      <c r="CW53" s="18">
        <f t="shared" si="222"/>
        <v>46.005710147045995</v>
      </c>
      <c r="CX53" s="18">
        <f t="shared" si="222"/>
        <v>46.005710147045995</v>
      </c>
      <c r="CY53" s="18">
        <f t="shared" si="222"/>
        <v>46.005710147045995</v>
      </c>
      <c r="DA53" s="18" t="str">
        <f t="shared" si="206"/>
        <v>TP</v>
      </c>
      <c r="DB53" s="18">
        <f t="shared" si="106"/>
        <v>60.533829140849996</v>
      </c>
      <c r="DC53" s="18">
        <f t="shared" si="107"/>
        <v>121.06765828169999</v>
      </c>
      <c r="DD53" s="18">
        <f t="shared" ref="DD53:DE53" si="229">+DC53+F53</f>
        <v>181.60148742254998</v>
      </c>
      <c r="DE53" s="18">
        <f t="shared" si="229"/>
        <v>242.13531656339998</v>
      </c>
      <c r="DF53" s="18">
        <f t="shared" si="109"/>
        <v>302.66914570424996</v>
      </c>
      <c r="DG53" s="18">
        <f t="shared" si="110"/>
        <v>363.20297484509996</v>
      </c>
      <c r="DH53" s="18">
        <f t="shared" si="111"/>
        <v>423.73680398594996</v>
      </c>
      <c r="DI53" s="18">
        <f t="shared" si="112"/>
        <v>484.27063312679996</v>
      </c>
      <c r="DJ53" s="18">
        <f t="shared" si="113"/>
        <v>544.80446226764991</v>
      </c>
      <c r="DK53" s="18">
        <f t="shared" si="114"/>
        <v>605.33829140849991</v>
      </c>
      <c r="DL53" s="18">
        <f t="shared" si="115"/>
        <v>665.87212054934992</v>
      </c>
      <c r="DM53" s="18">
        <f t="shared" si="116"/>
        <v>726.40594969019992</v>
      </c>
      <c r="DN53" s="18">
        <f t="shared" si="117"/>
        <v>786.93977883104992</v>
      </c>
      <c r="DO53" s="18">
        <f t="shared" si="118"/>
        <v>847.47360797189992</v>
      </c>
      <c r="DP53" s="18">
        <f t="shared" si="119"/>
        <v>908.00743711274993</v>
      </c>
      <c r="DQ53" s="18">
        <f t="shared" si="120"/>
        <v>968.54126625359993</v>
      </c>
      <c r="DR53" s="18">
        <f t="shared" si="121"/>
        <v>1029.0750953944498</v>
      </c>
      <c r="DS53" s="18">
        <f t="shared" si="122"/>
        <v>1089.6089245352998</v>
      </c>
      <c r="DT53" s="18">
        <f t="shared" si="123"/>
        <v>1150.1427536761498</v>
      </c>
      <c r="DU53" s="18">
        <f t="shared" si="124"/>
        <v>1210.6765828169998</v>
      </c>
      <c r="DV53" s="18">
        <f t="shared" si="125"/>
        <v>1269.9997353750327</v>
      </c>
      <c r="DW53" s="18">
        <f t="shared" si="126"/>
        <v>1329.3228879330657</v>
      </c>
      <c r="DX53" s="18">
        <f t="shared" si="127"/>
        <v>1388.6460404910986</v>
      </c>
      <c r="DY53" s="18">
        <f t="shared" si="128"/>
        <v>1447.9691930491315</v>
      </c>
      <c r="DZ53" s="18">
        <f t="shared" si="129"/>
        <v>1507.2923456071644</v>
      </c>
      <c r="EA53" s="18">
        <f t="shared" si="130"/>
        <v>1566.6154981651973</v>
      </c>
      <c r="EB53" s="18">
        <f t="shared" si="131"/>
        <v>1625.9386507232302</v>
      </c>
      <c r="EC53" s="18">
        <f t="shared" si="132"/>
        <v>1684.0511266984463</v>
      </c>
      <c r="ED53" s="18">
        <f t="shared" si="133"/>
        <v>1742.1636026736624</v>
      </c>
      <c r="EE53" s="18">
        <f t="shared" si="134"/>
        <v>1800.2760786488784</v>
      </c>
      <c r="EF53" s="18">
        <f t="shared" si="135"/>
        <v>1858.3885546240945</v>
      </c>
      <c r="EG53" s="18">
        <f t="shared" si="136"/>
        <v>1916.5010305993105</v>
      </c>
      <c r="EH53" s="18">
        <f t="shared" si="137"/>
        <v>1974.6135065745266</v>
      </c>
      <c r="EI53" s="18">
        <f t="shared" si="138"/>
        <v>2032.7259825497426</v>
      </c>
      <c r="EJ53" s="18">
        <f t="shared" si="139"/>
        <v>2089.6277819421416</v>
      </c>
      <c r="EK53" s="18">
        <f t="shared" si="140"/>
        <v>2146.5295813345406</v>
      </c>
      <c r="EL53" s="18">
        <f t="shared" si="141"/>
        <v>2203.4313807269396</v>
      </c>
      <c r="EM53" s="18">
        <f t="shared" si="142"/>
        <v>2260.3331801193385</v>
      </c>
      <c r="EN53" s="18">
        <f t="shared" si="143"/>
        <v>2317.2349795117375</v>
      </c>
      <c r="EO53" s="18">
        <f t="shared" si="144"/>
        <v>2374.1367789041365</v>
      </c>
      <c r="EP53" s="18">
        <f t="shared" si="145"/>
        <v>2431.0385782965354</v>
      </c>
      <c r="EQ53" s="18">
        <f t="shared" si="146"/>
        <v>2486.7297011061173</v>
      </c>
      <c r="ER53" s="18">
        <f t="shared" si="147"/>
        <v>2542.4208239156992</v>
      </c>
      <c r="ES53" s="18">
        <f t="shared" si="148"/>
        <v>2598.1119467252811</v>
      </c>
      <c r="ET53" s="18">
        <f t="shared" si="149"/>
        <v>2653.803069534863</v>
      </c>
      <c r="EU53" s="18">
        <f t="shared" si="150"/>
        <v>2709.4941923444449</v>
      </c>
      <c r="EV53" s="18">
        <f t="shared" si="151"/>
        <v>2765.1853151540267</v>
      </c>
      <c r="EW53" s="18">
        <f t="shared" si="152"/>
        <v>2820.8764379636086</v>
      </c>
      <c r="EX53" s="18">
        <f t="shared" si="153"/>
        <v>2875.3568841903734</v>
      </c>
      <c r="EY53" s="18">
        <f t="shared" si="154"/>
        <v>2929.8373304171382</v>
      </c>
      <c r="EZ53" s="18">
        <f t="shared" si="155"/>
        <v>2984.317776643903</v>
      </c>
      <c r="FA53" s="18">
        <f t="shared" si="156"/>
        <v>3038.7982228706678</v>
      </c>
      <c r="FB53" s="18">
        <f t="shared" si="157"/>
        <v>3093.2786690974326</v>
      </c>
      <c r="FC53" s="18">
        <f t="shared" si="158"/>
        <v>3147.7591153241974</v>
      </c>
      <c r="FD53" s="18">
        <f t="shared" si="159"/>
        <v>3202.2395615509622</v>
      </c>
      <c r="FE53" s="18">
        <f t="shared" si="160"/>
        <v>3255.5093311949104</v>
      </c>
      <c r="FF53" s="18">
        <f t="shared" si="161"/>
        <v>3308.7791008388585</v>
      </c>
      <c r="FG53" s="18">
        <f t="shared" si="162"/>
        <v>3362.0488704828067</v>
      </c>
      <c r="FH53" s="18">
        <f t="shared" si="163"/>
        <v>3415.3186401267549</v>
      </c>
      <c r="FI53" s="18">
        <f t="shared" si="164"/>
        <v>3468.588409770703</v>
      </c>
      <c r="FJ53" s="18">
        <f t="shared" si="165"/>
        <v>3521.8581794146512</v>
      </c>
      <c r="FK53" s="18">
        <f t="shared" si="166"/>
        <v>3575.1279490585994</v>
      </c>
      <c r="FL53" s="18">
        <f t="shared" si="167"/>
        <v>3627.1870421197304</v>
      </c>
      <c r="FM53" s="18">
        <f t="shared" si="168"/>
        <v>3679.2461351808615</v>
      </c>
      <c r="FN53" s="18">
        <f t="shared" si="169"/>
        <v>3731.3052282419926</v>
      </c>
      <c r="FO53" s="18">
        <f t="shared" si="170"/>
        <v>3783.3643213031237</v>
      </c>
      <c r="FP53" s="18">
        <f t="shared" si="171"/>
        <v>3835.4234143642548</v>
      </c>
      <c r="FQ53" s="18">
        <f t="shared" si="172"/>
        <v>3887.4825074253858</v>
      </c>
      <c r="FR53" s="18">
        <f t="shared" si="173"/>
        <v>3939.5416004865169</v>
      </c>
      <c r="FS53" s="18">
        <f t="shared" si="174"/>
        <v>3990.3900169648309</v>
      </c>
      <c r="FT53" s="18">
        <f t="shared" si="175"/>
        <v>4041.2384334431449</v>
      </c>
      <c r="FU53" s="18">
        <f t="shared" si="176"/>
        <v>4092.0868499214589</v>
      </c>
      <c r="FV53" s="18">
        <f t="shared" si="177"/>
        <v>4142.9352663997724</v>
      </c>
      <c r="FW53" s="18">
        <f t="shared" si="178"/>
        <v>4193.7836828780864</v>
      </c>
      <c r="FX53" s="18">
        <f t="shared" si="179"/>
        <v>4244.6320993564004</v>
      </c>
      <c r="FY53" s="18">
        <f t="shared" si="180"/>
        <v>4295.4805158347144</v>
      </c>
      <c r="FZ53" s="18">
        <f t="shared" si="181"/>
        <v>4345.1182557302118</v>
      </c>
      <c r="GA53" s="18">
        <f t="shared" si="182"/>
        <v>4394.7559956257091</v>
      </c>
      <c r="GB53" s="18">
        <f t="shared" si="183"/>
        <v>4444.3937355212065</v>
      </c>
      <c r="GC53" s="18">
        <f t="shared" si="184"/>
        <v>4494.0314754167039</v>
      </c>
      <c r="GD53" s="18">
        <f t="shared" si="185"/>
        <v>4543.6692153122012</v>
      </c>
      <c r="GE53" s="18">
        <f t="shared" si="186"/>
        <v>4593.3069552076986</v>
      </c>
      <c r="GF53" s="18">
        <f t="shared" si="187"/>
        <v>4642.944695103196</v>
      </c>
      <c r="GG53" s="18">
        <f t="shared" si="188"/>
        <v>4691.3717584158758</v>
      </c>
      <c r="GH53" s="18">
        <f t="shared" si="189"/>
        <v>4739.7988217285556</v>
      </c>
      <c r="GI53" s="18">
        <f t="shared" si="190"/>
        <v>4788.2258850412354</v>
      </c>
      <c r="GJ53" s="18">
        <f t="shared" si="191"/>
        <v>4836.6529483539152</v>
      </c>
      <c r="GK53" s="18">
        <f t="shared" si="192"/>
        <v>4885.0800116665951</v>
      </c>
      <c r="GL53" s="18">
        <f t="shared" si="193"/>
        <v>4933.5070749792749</v>
      </c>
      <c r="GM53" s="18">
        <f t="shared" si="194"/>
        <v>4981.9341382919547</v>
      </c>
      <c r="GN53" s="18">
        <f t="shared" si="195"/>
        <v>5029.1505250218179</v>
      </c>
      <c r="GO53" s="18">
        <f t="shared" si="196"/>
        <v>5076.3669117516811</v>
      </c>
      <c r="GP53" s="18">
        <f t="shared" si="197"/>
        <v>5123.5832984815443</v>
      </c>
      <c r="GQ53" s="18">
        <f t="shared" si="198"/>
        <v>5170.7996852114074</v>
      </c>
      <c r="GR53" s="18">
        <f t="shared" si="199"/>
        <v>5218.0160719412706</v>
      </c>
      <c r="GS53" s="18">
        <f t="shared" si="200"/>
        <v>5265.2324586711338</v>
      </c>
      <c r="GT53" s="18">
        <f t="shared" si="201"/>
        <v>5312.448845400997</v>
      </c>
      <c r="GU53" s="18">
        <f t="shared" si="202"/>
        <v>5358.4545555480427</v>
      </c>
      <c r="GV53" s="18">
        <f t="shared" si="203"/>
        <v>5404.4602656950883</v>
      </c>
      <c r="GW53" s="18">
        <f t="shared" si="204"/>
        <v>5450.465975842134</v>
      </c>
      <c r="GX53" s="18"/>
    </row>
    <row r="54" spans="1:206" x14ac:dyDescent="0.25">
      <c r="DA54" s="18"/>
    </row>
    <row r="55" spans="1:206" x14ac:dyDescent="0.25">
      <c r="B55" t="s">
        <v>269</v>
      </c>
    </row>
    <row r="56" spans="1:206" x14ac:dyDescent="0.25">
      <c r="A56" t="s">
        <v>225</v>
      </c>
      <c r="B56" t="s">
        <v>111</v>
      </c>
      <c r="C56" t="s">
        <v>271</v>
      </c>
      <c r="D56" s="19">
        <v>1</v>
      </c>
      <c r="E56" s="19">
        <v>2</v>
      </c>
      <c r="F56" s="19">
        <v>3</v>
      </c>
      <c r="G56" s="19">
        <v>4</v>
      </c>
      <c r="H56" s="19">
        <v>5</v>
      </c>
      <c r="I56" s="19">
        <v>6</v>
      </c>
      <c r="J56" s="19">
        <v>7</v>
      </c>
      <c r="K56" s="19">
        <v>8</v>
      </c>
      <c r="L56" s="19">
        <v>9</v>
      </c>
      <c r="M56" s="19">
        <v>10</v>
      </c>
      <c r="N56" s="19">
        <v>11</v>
      </c>
      <c r="O56" s="19">
        <v>12</v>
      </c>
      <c r="P56" s="19">
        <v>13</v>
      </c>
      <c r="Q56" s="19">
        <v>14</v>
      </c>
      <c r="R56" s="19">
        <v>15</v>
      </c>
      <c r="S56" s="19">
        <v>16</v>
      </c>
      <c r="T56" s="19">
        <v>17</v>
      </c>
      <c r="U56" s="19">
        <v>18</v>
      </c>
      <c r="V56" s="19">
        <v>19</v>
      </c>
      <c r="W56" s="19">
        <v>20</v>
      </c>
      <c r="X56" s="19">
        <v>21</v>
      </c>
      <c r="Y56" s="19">
        <v>22</v>
      </c>
      <c r="Z56" s="19">
        <v>23</v>
      </c>
      <c r="AA56" s="19">
        <v>24</v>
      </c>
      <c r="AB56" s="19">
        <v>25</v>
      </c>
      <c r="AC56" s="19">
        <v>26</v>
      </c>
      <c r="AD56" s="19">
        <v>27</v>
      </c>
      <c r="AE56" s="19">
        <v>28</v>
      </c>
      <c r="AF56" s="19">
        <v>29</v>
      </c>
      <c r="AG56" s="19">
        <v>30</v>
      </c>
      <c r="AH56" s="19">
        <v>31</v>
      </c>
      <c r="AI56" s="19">
        <v>32</v>
      </c>
      <c r="AJ56" s="19">
        <v>33</v>
      </c>
      <c r="AK56" s="19">
        <v>34</v>
      </c>
      <c r="AL56" s="19">
        <v>35</v>
      </c>
      <c r="AM56" s="19">
        <v>36</v>
      </c>
      <c r="AN56" s="19">
        <v>37</v>
      </c>
      <c r="AO56" s="19">
        <v>38</v>
      </c>
      <c r="AP56" s="19">
        <v>39</v>
      </c>
      <c r="AQ56" s="19">
        <v>40</v>
      </c>
      <c r="AR56" s="19">
        <v>41</v>
      </c>
      <c r="AS56" s="19">
        <v>42</v>
      </c>
      <c r="AT56" s="19">
        <v>43</v>
      </c>
      <c r="AU56" s="19">
        <v>44</v>
      </c>
      <c r="AV56" s="19">
        <v>45</v>
      </c>
      <c r="AW56" s="19">
        <v>46</v>
      </c>
      <c r="AX56" s="19">
        <v>47</v>
      </c>
      <c r="AY56" s="19">
        <v>48</v>
      </c>
      <c r="AZ56" s="19">
        <v>49</v>
      </c>
      <c r="BA56" s="19">
        <v>50</v>
      </c>
      <c r="BB56" s="19">
        <v>51</v>
      </c>
      <c r="BC56" s="19">
        <v>52</v>
      </c>
      <c r="BD56" s="19">
        <v>53</v>
      </c>
      <c r="BE56" s="19">
        <v>54</v>
      </c>
      <c r="BF56" s="19">
        <v>55</v>
      </c>
      <c r="BG56" s="19">
        <v>56</v>
      </c>
      <c r="BH56" s="19">
        <v>57</v>
      </c>
      <c r="BI56" s="19">
        <v>58</v>
      </c>
      <c r="BJ56" s="19">
        <v>59</v>
      </c>
      <c r="BK56" s="19">
        <v>60</v>
      </c>
      <c r="BL56" s="19">
        <v>61</v>
      </c>
      <c r="BM56" s="19">
        <v>62</v>
      </c>
      <c r="BN56" s="19">
        <v>63</v>
      </c>
      <c r="BO56" s="19">
        <v>64</v>
      </c>
      <c r="BP56" s="19">
        <v>65</v>
      </c>
      <c r="BQ56" s="19">
        <v>66</v>
      </c>
      <c r="BR56" s="19">
        <v>67</v>
      </c>
      <c r="BS56" s="19">
        <v>68</v>
      </c>
      <c r="BT56" s="19">
        <v>69</v>
      </c>
      <c r="BU56" s="19">
        <v>70</v>
      </c>
      <c r="BV56" s="19">
        <v>71</v>
      </c>
      <c r="BW56" s="19">
        <v>72</v>
      </c>
      <c r="BX56" s="19">
        <v>73</v>
      </c>
      <c r="BY56" s="19">
        <v>74</v>
      </c>
      <c r="BZ56" s="19">
        <v>75</v>
      </c>
      <c r="CA56" s="19">
        <v>76</v>
      </c>
      <c r="CB56" s="19">
        <v>77</v>
      </c>
      <c r="CC56" s="19">
        <v>78</v>
      </c>
      <c r="CD56" s="19">
        <v>79</v>
      </c>
      <c r="CE56" s="19">
        <v>80</v>
      </c>
      <c r="CF56" s="19">
        <v>81</v>
      </c>
      <c r="CG56" s="19">
        <v>82</v>
      </c>
      <c r="CH56" s="19">
        <v>83</v>
      </c>
      <c r="CI56" s="19">
        <v>84</v>
      </c>
      <c r="CJ56" s="19">
        <v>85</v>
      </c>
      <c r="CK56" s="19">
        <v>86</v>
      </c>
      <c r="CL56" s="19">
        <v>87</v>
      </c>
      <c r="CM56" s="19">
        <v>88</v>
      </c>
      <c r="CN56" s="19">
        <v>89</v>
      </c>
      <c r="CO56" s="19">
        <v>90</v>
      </c>
      <c r="CP56" s="19">
        <v>91</v>
      </c>
      <c r="CQ56" s="19">
        <v>92</v>
      </c>
      <c r="CR56" s="19">
        <v>93</v>
      </c>
      <c r="CS56" s="19">
        <v>94</v>
      </c>
      <c r="CT56" s="19">
        <v>95</v>
      </c>
      <c r="CU56" s="19">
        <v>96</v>
      </c>
      <c r="CV56" s="19">
        <v>97</v>
      </c>
      <c r="CW56" s="19">
        <v>98</v>
      </c>
      <c r="CX56" s="19">
        <v>99</v>
      </c>
      <c r="CY56" s="19">
        <v>100</v>
      </c>
      <c r="DA56" t="s">
        <v>111</v>
      </c>
      <c r="DB56">
        <v>1</v>
      </c>
      <c r="DC56">
        <v>2</v>
      </c>
      <c r="DD56">
        <v>3</v>
      </c>
      <c r="DE56">
        <v>4</v>
      </c>
      <c r="DF56">
        <v>5</v>
      </c>
      <c r="DG56">
        <v>6</v>
      </c>
      <c r="DH56">
        <v>7</v>
      </c>
      <c r="DI56">
        <v>8</v>
      </c>
      <c r="DJ56">
        <v>9</v>
      </c>
      <c r="DK56">
        <v>10</v>
      </c>
      <c r="DL56">
        <v>11</v>
      </c>
      <c r="DM56">
        <v>12</v>
      </c>
      <c r="DN56">
        <v>13</v>
      </c>
      <c r="DO56">
        <v>14</v>
      </c>
      <c r="DP56">
        <v>15</v>
      </c>
      <c r="DQ56">
        <v>16</v>
      </c>
      <c r="DR56">
        <v>17</v>
      </c>
      <c r="DS56">
        <v>18</v>
      </c>
      <c r="DT56">
        <v>19</v>
      </c>
      <c r="DU56">
        <v>20</v>
      </c>
      <c r="DV56">
        <v>21</v>
      </c>
      <c r="DW56">
        <v>22</v>
      </c>
      <c r="DX56">
        <v>23</v>
      </c>
      <c r="DY56">
        <v>24</v>
      </c>
      <c r="DZ56">
        <v>25</v>
      </c>
      <c r="EA56">
        <v>26</v>
      </c>
      <c r="EB56">
        <v>27</v>
      </c>
      <c r="EC56">
        <v>28</v>
      </c>
      <c r="ED56">
        <v>29</v>
      </c>
      <c r="EE56">
        <v>30</v>
      </c>
      <c r="EF56">
        <v>31</v>
      </c>
      <c r="EG56">
        <v>32</v>
      </c>
      <c r="EH56">
        <v>33</v>
      </c>
      <c r="EI56">
        <v>34</v>
      </c>
      <c r="EJ56">
        <v>35</v>
      </c>
      <c r="EK56">
        <v>36</v>
      </c>
      <c r="EL56">
        <v>37</v>
      </c>
      <c r="EM56">
        <v>38</v>
      </c>
      <c r="EN56">
        <v>39</v>
      </c>
      <c r="EO56">
        <v>40</v>
      </c>
      <c r="EP56">
        <v>41</v>
      </c>
      <c r="EQ56">
        <v>42</v>
      </c>
      <c r="ER56">
        <v>43</v>
      </c>
      <c r="ES56">
        <v>44</v>
      </c>
      <c r="ET56">
        <v>45</v>
      </c>
      <c r="EU56">
        <v>46</v>
      </c>
      <c r="EV56">
        <v>47</v>
      </c>
      <c r="EW56">
        <v>48</v>
      </c>
      <c r="EX56">
        <v>49</v>
      </c>
      <c r="EY56">
        <v>50</v>
      </c>
      <c r="EZ56">
        <v>51</v>
      </c>
      <c r="FA56">
        <v>52</v>
      </c>
      <c r="FB56">
        <v>53</v>
      </c>
      <c r="FC56">
        <v>54</v>
      </c>
      <c r="FD56">
        <v>55</v>
      </c>
      <c r="FE56">
        <v>56</v>
      </c>
      <c r="FF56">
        <v>57</v>
      </c>
      <c r="FG56">
        <v>58</v>
      </c>
      <c r="FH56">
        <v>59</v>
      </c>
      <c r="FI56">
        <v>60</v>
      </c>
      <c r="FJ56">
        <v>61</v>
      </c>
      <c r="FK56">
        <v>62</v>
      </c>
      <c r="FL56">
        <v>63</v>
      </c>
      <c r="FM56">
        <v>64</v>
      </c>
      <c r="FN56">
        <v>65</v>
      </c>
      <c r="FO56">
        <v>66</v>
      </c>
      <c r="FP56">
        <v>67</v>
      </c>
      <c r="FQ56">
        <v>68</v>
      </c>
      <c r="FR56">
        <v>69</v>
      </c>
      <c r="FS56">
        <v>70</v>
      </c>
      <c r="FT56">
        <v>71</v>
      </c>
      <c r="FU56">
        <v>72</v>
      </c>
      <c r="FV56">
        <v>73</v>
      </c>
      <c r="FW56">
        <v>74</v>
      </c>
      <c r="FX56">
        <v>75</v>
      </c>
      <c r="FY56">
        <v>76</v>
      </c>
      <c r="FZ56">
        <v>77</v>
      </c>
      <c r="GA56">
        <v>78</v>
      </c>
      <c r="GB56">
        <v>79</v>
      </c>
      <c r="GC56">
        <v>80</v>
      </c>
      <c r="GD56">
        <v>81</v>
      </c>
      <c r="GE56">
        <v>82</v>
      </c>
      <c r="GF56">
        <v>83</v>
      </c>
      <c r="GG56">
        <v>84</v>
      </c>
      <c r="GH56">
        <v>85</v>
      </c>
      <c r="GI56">
        <v>86</v>
      </c>
      <c r="GJ56">
        <v>87</v>
      </c>
      <c r="GK56">
        <v>88</v>
      </c>
      <c r="GL56">
        <v>89</v>
      </c>
      <c r="GM56">
        <v>90</v>
      </c>
      <c r="GN56">
        <v>91</v>
      </c>
      <c r="GO56">
        <v>92</v>
      </c>
      <c r="GP56">
        <v>93</v>
      </c>
      <c r="GQ56">
        <v>94</v>
      </c>
      <c r="GR56">
        <v>95</v>
      </c>
      <c r="GS56">
        <v>96</v>
      </c>
      <c r="GT56">
        <v>97</v>
      </c>
      <c r="GU56">
        <v>98</v>
      </c>
      <c r="GV56">
        <v>99</v>
      </c>
      <c r="GW56">
        <v>100</v>
      </c>
    </row>
    <row r="57" spans="1:206" x14ac:dyDescent="0.25">
      <c r="B57" t="s">
        <v>130</v>
      </c>
      <c r="C57">
        <v>0.68</v>
      </c>
      <c r="D57" s="18">
        <f t="shared" ref="D57:S63" si="230">(($B$10*$C57)*$B$5)*$B$3+(($B$10*$C57)*(1-$B$5))</f>
        <v>15.145757615520001</v>
      </c>
      <c r="E57" s="18">
        <f t="shared" si="230"/>
        <v>15.145757615520001</v>
      </c>
      <c r="F57" s="18">
        <f t="shared" si="230"/>
        <v>15.145757615520001</v>
      </c>
      <c r="G57" s="18">
        <f t="shared" si="230"/>
        <v>15.145757615520001</v>
      </c>
      <c r="H57" s="18">
        <f t="shared" si="230"/>
        <v>15.145757615520001</v>
      </c>
      <c r="I57" s="18">
        <f t="shared" si="230"/>
        <v>15.145757615520001</v>
      </c>
      <c r="J57" s="18">
        <f t="shared" si="230"/>
        <v>15.145757615520001</v>
      </c>
      <c r="K57" s="18">
        <f t="shared" si="230"/>
        <v>15.145757615520001</v>
      </c>
      <c r="L57" s="18">
        <f t="shared" si="230"/>
        <v>15.145757615520001</v>
      </c>
      <c r="M57" s="18">
        <f t="shared" si="230"/>
        <v>15.145757615520001</v>
      </c>
      <c r="N57" s="18">
        <f t="shared" si="230"/>
        <v>15.145757615520001</v>
      </c>
      <c r="O57" s="18">
        <f t="shared" si="230"/>
        <v>15.145757615520001</v>
      </c>
      <c r="P57" s="18">
        <f t="shared" si="230"/>
        <v>15.145757615520001</v>
      </c>
      <c r="Q57" s="18">
        <f t="shared" si="230"/>
        <v>15.145757615520001</v>
      </c>
      <c r="R57" s="18">
        <f t="shared" si="230"/>
        <v>15.145757615520001</v>
      </c>
      <c r="S57" s="18">
        <f t="shared" si="230"/>
        <v>15.145757615520001</v>
      </c>
      <c r="T57" s="18">
        <f t="shared" ref="T57:AI63" si="231">(($B$10*$C57)*$B$5)*$B$3+(($B$10*$C57)*(1-$B$5))</f>
        <v>15.145757615520001</v>
      </c>
      <c r="U57" s="18">
        <f t="shared" si="231"/>
        <v>15.145757615520001</v>
      </c>
      <c r="V57" s="18">
        <f t="shared" si="231"/>
        <v>15.145757615520001</v>
      </c>
      <c r="W57" s="18">
        <f t="shared" si="231"/>
        <v>15.145757615520001</v>
      </c>
      <c r="X57" s="18">
        <f t="shared" si="231"/>
        <v>15.145757615520001</v>
      </c>
      <c r="Y57" s="18">
        <f t="shared" si="231"/>
        <v>15.145757615520001</v>
      </c>
      <c r="Z57" s="18">
        <f t="shared" si="231"/>
        <v>15.145757615520001</v>
      </c>
      <c r="AA57" s="18">
        <f t="shared" si="231"/>
        <v>15.145757615520001</v>
      </c>
      <c r="AB57" s="18">
        <f t="shared" si="231"/>
        <v>15.145757615520001</v>
      </c>
      <c r="AC57" s="18">
        <f t="shared" si="231"/>
        <v>15.145757615520001</v>
      </c>
      <c r="AD57" s="18">
        <f t="shared" si="231"/>
        <v>15.145757615520001</v>
      </c>
      <c r="AE57" s="18">
        <f t="shared" si="231"/>
        <v>15.145757615520001</v>
      </c>
      <c r="AF57" s="18">
        <f t="shared" si="231"/>
        <v>15.145757615520001</v>
      </c>
      <c r="AG57" s="18">
        <f t="shared" si="231"/>
        <v>15.145757615520001</v>
      </c>
      <c r="AH57" s="18">
        <f t="shared" si="231"/>
        <v>15.145757615520001</v>
      </c>
      <c r="AI57" s="18">
        <f t="shared" si="231"/>
        <v>15.145757615520001</v>
      </c>
      <c r="AJ57" s="18">
        <f t="shared" ref="AJ57:AY63" si="232">(($B$10*$C57)*$B$5)*$B$3+(($B$10*$C57)*(1-$B$5))</f>
        <v>15.145757615520001</v>
      </c>
      <c r="AK57" s="18">
        <f t="shared" si="232"/>
        <v>15.145757615520001</v>
      </c>
      <c r="AL57" s="18">
        <f t="shared" si="232"/>
        <v>15.145757615520001</v>
      </c>
      <c r="AM57" s="18">
        <f t="shared" si="232"/>
        <v>15.145757615520001</v>
      </c>
      <c r="AN57" s="18">
        <f t="shared" si="232"/>
        <v>15.145757615520001</v>
      </c>
      <c r="AO57" s="18">
        <f t="shared" si="232"/>
        <v>15.145757615520001</v>
      </c>
      <c r="AP57" s="18">
        <f t="shared" si="232"/>
        <v>15.145757615520001</v>
      </c>
      <c r="AQ57" s="18">
        <f t="shared" si="232"/>
        <v>15.145757615520001</v>
      </c>
      <c r="AR57" s="18">
        <f t="shared" si="232"/>
        <v>15.145757615520001</v>
      </c>
      <c r="AS57" s="18">
        <f t="shared" si="232"/>
        <v>15.145757615520001</v>
      </c>
      <c r="AT57" s="18">
        <f t="shared" si="232"/>
        <v>15.145757615520001</v>
      </c>
      <c r="AU57" s="18">
        <f t="shared" si="232"/>
        <v>15.145757615520001</v>
      </c>
      <c r="AV57" s="18">
        <f t="shared" si="232"/>
        <v>15.145757615520001</v>
      </c>
      <c r="AW57" s="18">
        <f t="shared" si="232"/>
        <v>15.145757615520001</v>
      </c>
      <c r="AX57" s="18">
        <f t="shared" si="232"/>
        <v>15.145757615520001</v>
      </c>
      <c r="AY57" s="18">
        <f t="shared" si="232"/>
        <v>15.145757615520001</v>
      </c>
      <c r="AZ57" s="18">
        <f t="shared" ref="AZ57:BO63" si="233">(($B$10*$C57)*$B$5)*$B$3+(($B$10*$C57)*(1-$B$5))</f>
        <v>15.145757615520001</v>
      </c>
      <c r="BA57" s="18">
        <f t="shared" si="233"/>
        <v>15.145757615520001</v>
      </c>
      <c r="BB57" s="18">
        <f t="shared" si="233"/>
        <v>15.145757615520001</v>
      </c>
      <c r="BC57" s="18">
        <f t="shared" si="233"/>
        <v>15.145757615520001</v>
      </c>
      <c r="BD57" s="18">
        <f t="shared" si="233"/>
        <v>15.145757615520001</v>
      </c>
      <c r="BE57" s="18">
        <f t="shared" si="233"/>
        <v>15.145757615520001</v>
      </c>
      <c r="BF57" s="18">
        <f t="shared" si="233"/>
        <v>15.145757615520001</v>
      </c>
      <c r="BG57" s="18">
        <f t="shared" si="233"/>
        <v>15.145757615520001</v>
      </c>
      <c r="BH57" s="18">
        <f t="shared" si="233"/>
        <v>15.145757615520001</v>
      </c>
      <c r="BI57" s="18">
        <f t="shared" si="233"/>
        <v>15.145757615520001</v>
      </c>
      <c r="BJ57" s="18">
        <f t="shared" si="233"/>
        <v>15.145757615520001</v>
      </c>
      <c r="BK57" s="18">
        <f t="shared" si="233"/>
        <v>15.145757615520001</v>
      </c>
      <c r="BL57" s="18">
        <f t="shared" si="233"/>
        <v>15.145757615520001</v>
      </c>
      <c r="BM57" s="18">
        <f t="shared" si="233"/>
        <v>15.145757615520001</v>
      </c>
      <c r="BN57" s="18">
        <f t="shared" si="233"/>
        <v>15.145757615520001</v>
      </c>
      <c r="BO57" s="18">
        <f t="shared" si="233"/>
        <v>15.145757615520001</v>
      </c>
      <c r="BP57" s="18">
        <f t="shared" ref="BP57:CE63" si="234">(($B$10*$C57)*$B$5)*$B$3+(($B$10*$C57)*(1-$B$5))</f>
        <v>15.145757615520001</v>
      </c>
      <c r="BQ57" s="18">
        <f t="shared" si="234"/>
        <v>15.145757615520001</v>
      </c>
      <c r="BR57" s="18">
        <f t="shared" si="234"/>
        <v>15.145757615520001</v>
      </c>
      <c r="BS57" s="18">
        <f t="shared" si="234"/>
        <v>15.145757615520001</v>
      </c>
      <c r="BT57" s="18">
        <f t="shared" si="234"/>
        <v>15.145757615520001</v>
      </c>
      <c r="BU57" s="18">
        <f t="shared" si="234"/>
        <v>15.145757615520001</v>
      </c>
      <c r="BV57" s="18">
        <f t="shared" si="234"/>
        <v>15.145757615520001</v>
      </c>
      <c r="BW57" s="18">
        <f t="shared" si="234"/>
        <v>15.145757615520001</v>
      </c>
      <c r="BX57" s="18">
        <f t="shared" si="234"/>
        <v>15.145757615520001</v>
      </c>
      <c r="BY57" s="18">
        <f t="shared" si="234"/>
        <v>15.145757615520001</v>
      </c>
      <c r="BZ57" s="18">
        <f t="shared" si="234"/>
        <v>15.145757615520001</v>
      </c>
      <c r="CA57" s="18">
        <f t="shared" si="234"/>
        <v>15.145757615520001</v>
      </c>
      <c r="CB57" s="18">
        <f t="shared" si="234"/>
        <v>15.145757615520001</v>
      </c>
      <c r="CC57" s="18">
        <f t="shared" si="234"/>
        <v>15.145757615520001</v>
      </c>
      <c r="CD57" s="18">
        <f t="shared" si="234"/>
        <v>15.145757615520001</v>
      </c>
      <c r="CE57" s="18">
        <f t="shared" si="234"/>
        <v>15.145757615520001</v>
      </c>
      <c r="CF57" s="18">
        <f t="shared" ref="CF57:CU63" si="235">(($B$10*$C57)*$B$5)*$B$3+(($B$10*$C57)*(1-$B$5))</f>
        <v>15.145757615520001</v>
      </c>
      <c r="CG57" s="18">
        <f t="shared" si="235"/>
        <v>15.145757615520001</v>
      </c>
      <c r="CH57" s="18">
        <f t="shared" si="235"/>
        <v>15.145757615520001</v>
      </c>
      <c r="CI57" s="18">
        <f t="shared" si="235"/>
        <v>15.145757615520001</v>
      </c>
      <c r="CJ57" s="18">
        <f t="shared" si="235"/>
        <v>15.145757615520001</v>
      </c>
      <c r="CK57" s="18">
        <f t="shared" si="235"/>
        <v>15.145757615520001</v>
      </c>
      <c r="CL57" s="18">
        <f t="shared" si="235"/>
        <v>15.145757615520001</v>
      </c>
      <c r="CM57" s="18">
        <f t="shared" si="235"/>
        <v>15.145757615520001</v>
      </c>
      <c r="CN57" s="18">
        <f t="shared" si="235"/>
        <v>15.145757615520001</v>
      </c>
      <c r="CO57" s="18">
        <f t="shared" si="235"/>
        <v>15.145757615520001</v>
      </c>
      <c r="CP57" s="18">
        <f t="shared" si="235"/>
        <v>15.145757615520001</v>
      </c>
      <c r="CQ57" s="18">
        <f t="shared" si="235"/>
        <v>15.145757615520001</v>
      </c>
      <c r="CR57" s="18">
        <f t="shared" si="235"/>
        <v>15.145757615520001</v>
      </c>
      <c r="CS57" s="18">
        <f t="shared" si="235"/>
        <v>15.145757615520001</v>
      </c>
      <c r="CT57" s="18">
        <f t="shared" si="235"/>
        <v>15.145757615520001</v>
      </c>
      <c r="CU57" s="18">
        <f t="shared" si="235"/>
        <v>15.145757615520001</v>
      </c>
      <c r="CV57" s="18">
        <f t="shared" ref="CL57:CY68" si="236">(($B$10*$C57)*$B$5)*$B$3+(($B$10*$C57)*(1-$B$5))</f>
        <v>15.145757615520001</v>
      </c>
      <c r="CW57" s="18">
        <f t="shared" si="236"/>
        <v>15.145757615520001</v>
      </c>
      <c r="CX57" s="18">
        <f t="shared" si="236"/>
        <v>15.145757615520001</v>
      </c>
      <c r="CY57" s="18">
        <f t="shared" si="236"/>
        <v>15.145757615520001</v>
      </c>
      <c r="DA57" s="18" t="str">
        <f>+B57</f>
        <v>SA</v>
      </c>
      <c r="DB57" s="18">
        <f t="shared" ref="DB57" si="237">D57</f>
        <v>15.145757615520001</v>
      </c>
      <c r="DC57" s="18">
        <f t="shared" ref="DC57" si="238">SUM(D57:E57)</f>
        <v>30.291515231040002</v>
      </c>
      <c r="DD57" s="18">
        <f t="shared" ref="DD57" si="239">+DC57+F57</f>
        <v>45.437272846560006</v>
      </c>
      <c r="DE57" s="18">
        <f t="shared" ref="DE57" si="240">+DD57+G57</f>
        <v>60.583030462080004</v>
      </c>
      <c r="DF57" s="18">
        <f t="shared" ref="DF57" si="241">+DE57+H57</f>
        <v>75.728788077600001</v>
      </c>
      <c r="DG57" s="18">
        <f t="shared" ref="DG57" si="242">+DF57+I57</f>
        <v>90.874545693119998</v>
      </c>
      <c r="DH57" s="18">
        <f t="shared" ref="DH57" si="243">+DG57+J57</f>
        <v>106.02030330864</v>
      </c>
      <c r="DI57" s="18">
        <f t="shared" ref="DI57" si="244">+DH57+K57</f>
        <v>121.16606092415999</v>
      </c>
      <c r="DJ57" s="18">
        <f t="shared" ref="DJ57" si="245">+DI57+L57</f>
        <v>136.31181853967999</v>
      </c>
      <c r="DK57" s="18">
        <f t="shared" ref="DK57" si="246">+DJ57+M57</f>
        <v>151.4575761552</v>
      </c>
      <c r="DL57" s="18">
        <f t="shared" ref="DL57" si="247">+DK57+N57</f>
        <v>166.60333377072001</v>
      </c>
      <c r="DM57" s="18">
        <f t="shared" ref="DM57" si="248">+DL57+O57</f>
        <v>181.74909138624002</v>
      </c>
      <c r="DN57" s="18">
        <f t="shared" ref="DN57" si="249">+DM57+P57</f>
        <v>196.89484900176004</v>
      </c>
      <c r="DO57" s="18">
        <f t="shared" ref="DO57" si="250">+DN57+Q57</f>
        <v>212.04060661728005</v>
      </c>
      <c r="DP57" s="18">
        <f t="shared" ref="DP57" si="251">+DO57+R57</f>
        <v>227.18636423280006</v>
      </c>
      <c r="DQ57" s="18">
        <f t="shared" ref="DQ57" si="252">+DP57+S57</f>
        <v>242.33212184832007</v>
      </c>
      <c r="DR57" s="18">
        <f t="shared" ref="DR57" si="253">+DQ57+T57</f>
        <v>257.47787946384005</v>
      </c>
      <c r="DS57" s="18">
        <f t="shared" ref="DS57" si="254">+DR57+U57</f>
        <v>272.62363707936004</v>
      </c>
      <c r="DT57" s="18">
        <f t="shared" ref="DT57" si="255">+DS57+V57</f>
        <v>287.76939469488002</v>
      </c>
      <c r="DU57" s="18">
        <f t="shared" ref="DU57" si="256">+DT57+W57</f>
        <v>302.9151523104</v>
      </c>
      <c r="DV57" s="18">
        <f t="shared" ref="DV57" si="257">+DU57+X57</f>
        <v>318.06090992591999</v>
      </c>
      <c r="DW57" s="18">
        <f t="shared" ref="DW57" si="258">+DV57+Y57</f>
        <v>333.20666754143997</v>
      </c>
      <c r="DX57" s="18">
        <f t="shared" ref="DX57" si="259">+DW57+Z57</f>
        <v>348.35242515695995</v>
      </c>
      <c r="DY57" s="18">
        <f t="shared" ref="DY57" si="260">+DX57+AA57</f>
        <v>363.49818277247994</v>
      </c>
      <c r="DZ57" s="18">
        <f t="shared" ref="DZ57" si="261">+DY57+AB57</f>
        <v>378.64394038799992</v>
      </c>
      <c r="EA57" s="18">
        <f t="shared" ref="EA57" si="262">+DZ57+AC57</f>
        <v>393.7896980035199</v>
      </c>
      <c r="EB57" s="18">
        <f t="shared" ref="EB57" si="263">+EA57+AD57</f>
        <v>408.93545561903989</v>
      </c>
      <c r="EC57" s="18">
        <f t="shared" ref="EC57" si="264">+EB57+AE57</f>
        <v>424.08121323455987</v>
      </c>
      <c r="ED57" s="18">
        <f t="shared" ref="ED57" si="265">+EC57+AF57</f>
        <v>439.22697085007985</v>
      </c>
      <c r="EE57" s="18">
        <f t="shared" ref="EE57" si="266">+ED57+AG57</f>
        <v>454.37272846559983</v>
      </c>
      <c r="EF57" s="18">
        <f t="shared" ref="EF57" si="267">+EE57+AH57</f>
        <v>469.51848608111982</v>
      </c>
      <c r="EG57" s="18">
        <f t="shared" ref="EG57" si="268">+EF57+AI57</f>
        <v>484.6642436966398</v>
      </c>
      <c r="EH57" s="18">
        <f t="shared" ref="EH57" si="269">+EG57+AJ57</f>
        <v>499.81000131215978</v>
      </c>
      <c r="EI57" s="18">
        <f t="shared" ref="EI57" si="270">+EH57+AK57</f>
        <v>514.95575892767977</v>
      </c>
      <c r="EJ57" s="18">
        <f t="shared" ref="EJ57" si="271">+EI57+AL57</f>
        <v>530.10151654319975</v>
      </c>
      <c r="EK57" s="18">
        <f t="shared" ref="EK57" si="272">+EJ57+AM57</f>
        <v>545.24727415871973</v>
      </c>
      <c r="EL57" s="18">
        <f t="shared" ref="EL57" si="273">+EK57+AN57</f>
        <v>560.39303177423972</v>
      </c>
      <c r="EM57" s="18">
        <f t="shared" ref="EM57" si="274">+EL57+AO57</f>
        <v>575.5387893897597</v>
      </c>
      <c r="EN57" s="18">
        <f t="shared" ref="EN57" si="275">+EM57+AP57</f>
        <v>590.68454700527968</v>
      </c>
      <c r="EO57" s="18">
        <f t="shared" ref="EO57" si="276">+EN57+AQ57</f>
        <v>605.83030462079967</v>
      </c>
      <c r="EP57" s="18">
        <f t="shared" ref="EP57" si="277">+EO57+AR57</f>
        <v>620.97606223631965</v>
      </c>
      <c r="EQ57" s="18">
        <f t="shared" ref="EQ57" si="278">+EP57+AS57</f>
        <v>636.12181985183963</v>
      </c>
      <c r="ER57" s="18">
        <f t="shared" ref="ER57" si="279">+EQ57+AT57</f>
        <v>651.26757746735962</v>
      </c>
      <c r="ES57" s="18">
        <f t="shared" ref="ES57" si="280">+ER57+AU57</f>
        <v>666.4133350828796</v>
      </c>
      <c r="ET57" s="18">
        <f t="shared" ref="ET57" si="281">+ES57+AV57</f>
        <v>681.55909269839958</v>
      </c>
      <c r="EU57" s="18">
        <f t="shared" ref="EU57" si="282">+ET57+AW57</f>
        <v>696.70485031391956</v>
      </c>
      <c r="EV57" s="18">
        <f t="shared" ref="EV57" si="283">+EU57+AX57</f>
        <v>711.85060792943955</v>
      </c>
      <c r="EW57" s="18">
        <f t="shared" ref="EW57" si="284">+EV57+AY57</f>
        <v>726.99636554495953</v>
      </c>
      <c r="EX57" s="18">
        <f t="shared" ref="EX57" si="285">+EW57+AZ57</f>
        <v>742.14212316047951</v>
      </c>
      <c r="EY57" s="18">
        <f t="shared" ref="EY57" si="286">+EX57+BA57</f>
        <v>757.2878807759995</v>
      </c>
      <c r="EZ57" s="18">
        <f t="shared" ref="EZ57" si="287">+EY57+BB57</f>
        <v>772.43363839151948</v>
      </c>
      <c r="FA57" s="18">
        <f t="shared" ref="FA57" si="288">+EZ57+BC57</f>
        <v>787.57939600703946</v>
      </c>
      <c r="FB57" s="18">
        <f t="shared" ref="FB57" si="289">+FA57+BD57</f>
        <v>802.72515362255945</v>
      </c>
      <c r="FC57" s="18">
        <f t="shared" ref="FC57" si="290">+FB57+BE57</f>
        <v>817.87091123807943</v>
      </c>
      <c r="FD57" s="18">
        <f t="shared" ref="FD57" si="291">+FC57+BF57</f>
        <v>833.01666885359941</v>
      </c>
      <c r="FE57" s="18">
        <f t="shared" ref="FE57" si="292">+FD57+BG57</f>
        <v>848.1624264691194</v>
      </c>
      <c r="FF57" s="18">
        <f t="shared" ref="FF57" si="293">+FE57+BH57</f>
        <v>863.30818408463938</v>
      </c>
      <c r="FG57" s="18">
        <f t="shared" ref="FG57" si="294">+FF57+BI57</f>
        <v>878.45394170015936</v>
      </c>
      <c r="FH57" s="18">
        <f t="shared" ref="FH57" si="295">+FG57+BJ57</f>
        <v>893.59969931567935</v>
      </c>
      <c r="FI57" s="18">
        <f t="shared" ref="FI57" si="296">+FH57+BK57</f>
        <v>908.74545693119933</v>
      </c>
      <c r="FJ57" s="18">
        <f t="shared" ref="FJ57" si="297">+FI57+BL57</f>
        <v>923.89121454671931</v>
      </c>
      <c r="FK57" s="18">
        <f t="shared" ref="FK57" si="298">+FJ57+BM57</f>
        <v>939.03697216223929</v>
      </c>
      <c r="FL57" s="18">
        <f t="shared" ref="FL57" si="299">+FK57+BN57</f>
        <v>954.18272977775928</v>
      </c>
      <c r="FM57" s="18">
        <f t="shared" ref="FM57" si="300">+FL57+BO57</f>
        <v>969.32848739327926</v>
      </c>
      <c r="FN57" s="18">
        <f t="shared" ref="FN57" si="301">+FM57+BP57</f>
        <v>984.47424500879924</v>
      </c>
      <c r="FO57" s="18">
        <f t="shared" ref="FO57" si="302">+FN57+BQ57</f>
        <v>999.62000262431923</v>
      </c>
      <c r="FP57" s="18">
        <f t="shared" ref="FP57" si="303">+FO57+BR57</f>
        <v>1014.7657602398392</v>
      </c>
      <c r="FQ57" s="18">
        <f t="shared" ref="FQ57" si="304">+FP57+BS57</f>
        <v>1029.9115178553593</v>
      </c>
      <c r="FR57" s="18">
        <f t="shared" ref="FR57" si="305">+FQ57+BT57</f>
        <v>1045.0572754708794</v>
      </c>
      <c r="FS57" s="18">
        <f t="shared" ref="FS57" si="306">+FR57+BU57</f>
        <v>1060.2030330863995</v>
      </c>
      <c r="FT57" s="18">
        <f t="shared" ref="FT57" si="307">+FS57+BV57</f>
        <v>1075.3487907019196</v>
      </c>
      <c r="FU57" s="18">
        <f t="shared" ref="FU57" si="308">+FT57+BW57</f>
        <v>1090.4945483174397</v>
      </c>
      <c r="FV57" s="18">
        <f t="shared" ref="FV57" si="309">+FU57+BX57</f>
        <v>1105.6403059329598</v>
      </c>
      <c r="FW57" s="18">
        <f t="shared" ref="FW57" si="310">+FV57+BY57</f>
        <v>1120.7860635484799</v>
      </c>
      <c r="FX57" s="18">
        <f t="shared" ref="FX57" si="311">+FW57+BZ57</f>
        <v>1135.931821164</v>
      </c>
      <c r="FY57" s="18">
        <f t="shared" ref="FY57" si="312">+FX57+CA57</f>
        <v>1151.0775787795201</v>
      </c>
      <c r="FZ57" s="18">
        <f t="shared" ref="FZ57" si="313">+FY57+CB57</f>
        <v>1166.2233363950402</v>
      </c>
      <c r="GA57" s="18">
        <f t="shared" ref="GA57" si="314">+FZ57+CC57</f>
        <v>1181.3690940105603</v>
      </c>
      <c r="GB57" s="18">
        <f t="shared" ref="GB57" si="315">+GA57+CD57</f>
        <v>1196.5148516260804</v>
      </c>
      <c r="GC57" s="18">
        <f t="shared" ref="GC57" si="316">+GB57+CE57</f>
        <v>1211.6606092416005</v>
      </c>
      <c r="GD57" s="18">
        <f t="shared" ref="GD57" si="317">+GC57+CF57</f>
        <v>1226.8063668571206</v>
      </c>
      <c r="GE57" s="18">
        <f t="shared" ref="GE57" si="318">+GD57+CG57</f>
        <v>1241.9521244726407</v>
      </c>
      <c r="GF57" s="18">
        <f t="shared" ref="GF57" si="319">+GE57+CH57</f>
        <v>1257.0978820881608</v>
      </c>
      <c r="GG57" s="18">
        <f t="shared" ref="GG57" si="320">+GF57+CI57</f>
        <v>1272.2436397036809</v>
      </c>
      <c r="GH57" s="18">
        <f t="shared" ref="GH57" si="321">+GG57+CJ57</f>
        <v>1287.389397319201</v>
      </c>
      <c r="GI57" s="18">
        <f t="shared" ref="GI57" si="322">+GH57+CK57</f>
        <v>1302.535154934721</v>
      </c>
      <c r="GJ57" s="18">
        <f t="shared" ref="GJ57" si="323">+GI57+CL57</f>
        <v>1317.6809125502411</v>
      </c>
      <c r="GK57" s="18">
        <f t="shared" ref="GK57" si="324">+GJ57+CM57</f>
        <v>1332.8266701657612</v>
      </c>
      <c r="GL57" s="18">
        <f t="shared" ref="GL57" si="325">+GK57+CN57</f>
        <v>1347.9724277812813</v>
      </c>
      <c r="GM57" s="18">
        <f t="shared" ref="GM57" si="326">+GL57+CO57</f>
        <v>1363.1181853968014</v>
      </c>
      <c r="GN57" s="18">
        <f t="shared" ref="GN57" si="327">+GM57+CP57</f>
        <v>1378.2639430123215</v>
      </c>
      <c r="GO57" s="18">
        <f t="shared" ref="GO57" si="328">+GN57+CQ57</f>
        <v>1393.4097006278416</v>
      </c>
      <c r="GP57" s="18">
        <f t="shared" ref="GP57" si="329">+GO57+CR57</f>
        <v>1408.5554582433617</v>
      </c>
      <c r="GQ57" s="18">
        <f t="shared" ref="GQ57" si="330">+GP57+CS57</f>
        <v>1423.7012158588818</v>
      </c>
      <c r="GR57" s="18">
        <f t="shared" ref="GR57" si="331">+GQ57+CT57</f>
        <v>1438.8469734744019</v>
      </c>
      <c r="GS57" s="18">
        <f t="shared" ref="GS57" si="332">+GR57+CU57</f>
        <v>1453.992731089922</v>
      </c>
      <c r="GT57" s="18">
        <f t="shared" ref="GT57" si="333">+GS57+CV57</f>
        <v>1469.1384887054421</v>
      </c>
      <c r="GU57" s="18">
        <f t="shared" ref="GU57" si="334">+GT57+CW57</f>
        <v>1484.2842463209622</v>
      </c>
      <c r="GV57" s="18">
        <f t="shared" ref="GV57" si="335">+GU57+CX57</f>
        <v>1499.4300039364823</v>
      </c>
      <c r="GW57" s="18">
        <f t="shared" ref="GW57" si="336">+GV57+CY57</f>
        <v>1514.5757615520024</v>
      </c>
      <c r="GX57" s="18"/>
    </row>
    <row r="58" spans="1:206" x14ac:dyDescent="0.25">
      <c r="B58" t="s">
        <v>136</v>
      </c>
      <c r="C58">
        <v>1.82</v>
      </c>
      <c r="D58" s="18">
        <f t="shared" si="230"/>
        <v>40.537174794479995</v>
      </c>
      <c r="E58" s="18">
        <f t="shared" si="230"/>
        <v>40.537174794479995</v>
      </c>
      <c r="F58" s="18">
        <f t="shared" si="230"/>
        <v>40.537174794479995</v>
      </c>
      <c r="G58" s="18">
        <f t="shared" si="230"/>
        <v>40.537174794479995</v>
      </c>
      <c r="H58" s="18">
        <f t="shared" si="230"/>
        <v>40.537174794479995</v>
      </c>
      <c r="I58" s="18">
        <f t="shared" si="230"/>
        <v>40.537174794479995</v>
      </c>
      <c r="J58" s="18">
        <f t="shared" si="230"/>
        <v>40.537174794479995</v>
      </c>
      <c r="K58" s="18">
        <f t="shared" si="230"/>
        <v>40.537174794479995</v>
      </c>
      <c r="L58" s="18">
        <f t="shared" si="230"/>
        <v>40.537174794479995</v>
      </c>
      <c r="M58" s="18">
        <f t="shared" si="230"/>
        <v>40.537174794479995</v>
      </c>
      <c r="N58" s="18">
        <f t="shared" si="230"/>
        <v>40.537174794479995</v>
      </c>
      <c r="O58" s="18">
        <f t="shared" si="230"/>
        <v>40.537174794479995</v>
      </c>
      <c r="P58" s="18">
        <f t="shared" si="230"/>
        <v>40.537174794479995</v>
      </c>
      <c r="Q58" s="18">
        <f t="shared" si="230"/>
        <v>40.537174794479995</v>
      </c>
      <c r="R58" s="18">
        <f t="shared" si="230"/>
        <v>40.537174794479995</v>
      </c>
      <c r="S58" s="18">
        <f t="shared" si="230"/>
        <v>40.537174794479995</v>
      </c>
      <c r="T58" s="18">
        <f t="shared" si="231"/>
        <v>40.537174794479995</v>
      </c>
      <c r="U58" s="18">
        <f t="shared" si="231"/>
        <v>40.537174794479995</v>
      </c>
      <c r="V58" s="18">
        <f t="shared" si="231"/>
        <v>40.537174794479995</v>
      </c>
      <c r="W58" s="18">
        <f t="shared" si="231"/>
        <v>40.537174794479995</v>
      </c>
      <c r="X58" s="18">
        <f t="shared" si="231"/>
        <v>40.537174794479995</v>
      </c>
      <c r="Y58" s="18">
        <f t="shared" si="231"/>
        <v>40.537174794479995</v>
      </c>
      <c r="Z58" s="18">
        <f t="shared" si="231"/>
        <v>40.537174794479995</v>
      </c>
      <c r="AA58" s="18">
        <f t="shared" si="231"/>
        <v>40.537174794479995</v>
      </c>
      <c r="AB58" s="18">
        <f t="shared" si="231"/>
        <v>40.537174794479995</v>
      </c>
      <c r="AC58" s="18">
        <f t="shared" si="231"/>
        <v>40.537174794479995</v>
      </c>
      <c r="AD58" s="18">
        <f t="shared" si="231"/>
        <v>40.537174794479995</v>
      </c>
      <c r="AE58" s="18">
        <f t="shared" si="231"/>
        <v>40.537174794479995</v>
      </c>
      <c r="AF58" s="18">
        <f t="shared" si="231"/>
        <v>40.537174794479995</v>
      </c>
      <c r="AG58" s="18">
        <f t="shared" si="231"/>
        <v>40.537174794479995</v>
      </c>
      <c r="AH58" s="18">
        <f t="shared" si="231"/>
        <v>40.537174794479995</v>
      </c>
      <c r="AI58" s="18">
        <f t="shared" si="231"/>
        <v>40.537174794479995</v>
      </c>
      <c r="AJ58" s="18">
        <f t="shared" si="232"/>
        <v>40.537174794479995</v>
      </c>
      <c r="AK58" s="18">
        <f t="shared" si="232"/>
        <v>40.537174794479995</v>
      </c>
      <c r="AL58" s="18">
        <f t="shared" si="232"/>
        <v>40.537174794479995</v>
      </c>
      <c r="AM58" s="18">
        <f t="shared" si="232"/>
        <v>40.537174794479995</v>
      </c>
      <c r="AN58" s="18">
        <f t="shared" si="232"/>
        <v>40.537174794479995</v>
      </c>
      <c r="AO58" s="18">
        <f t="shared" si="232"/>
        <v>40.537174794479995</v>
      </c>
      <c r="AP58" s="18">
        <f t="shared" si="232"/>
        <v>40.537174794479995</v>
      </c>
      <c r="AQ58" s="18">
        <f t="shared" si="232"/>
        <v>40.537174794479995</v>
      </c>
      <c r="AR58" s="18">
        <f t="shared" si="232"/>
        <v>40.537174794479995</v>
      </c>
      <c r="AS58" s="18">
        <f t="shared" si="232"/>
        <v>40.537174794479995</v>
      </c>
      <c r="AT58" s="18">
        <f t="shared" si="232"/>
        <v>40.537174794479995</v>
      </c>
      <c r="AU58" s="18">
        <f t="shared" si="232"/>
        <v>40.537174794479995</v>
      </c>
      <c r="AV58" s="18">
        <f t="shared" si="232"/>
        <v>40.537174794479995</v>
      </c>
      <c r="AW58" s="18">
        <f t="shared" si="232"/>
        <v>40.537174794479995</v>
      </c>
      <c r="AX58" s="18">
        <f t="shared" si="232"/>
        <v>40.537174794479995</v>
      </c>
      <c r="AY58" s="18">
        <f t="shared" si="232"/>
        <v>40.537174794479995</v>
      </c>
      <c r="AZ58" s="18">
        <f t="shared" si="233"/>
        <v>40.537174794479995</v>
      </c>
      <c r="BA58" s="18">
        <f t="shared" si="233"/>
        <v>40.537174794479995</v>
      </c>
      <c r="BB58" s="18">
        <f t="shared" si="233"/>
        <v>40.537174794479995</v>
      </c>
      <c r="BC58" s="18">
        <f t="shared" si="233"/>
        <v>40.537174794479995</v>
      </c>
      <c r="BD58" s="18">
        <f t="shared" si="233"/>
        <v>40.537174794479995</v>
      </c>
      <c r="BE58" s="18">
        <f t="shared" si="233"/>
        <v>40.537174794479995</v>
      </c>
      <c r="BF58" s="18">
        <f t="shared" si="233"/>
        <v>40.537174794479995</v>
      </c>
      <c r="BG58" s="18">
        <f t="shared" si="233"/>
        <v>40.537174794479995</v>
      </c>
      <c r="BH58" s="18">
        <f t="shared" si="233"/>
        <v>40.537174794479995</v>
      </c>
      <c r="BI58" s="18">
        <f t="shared" si="233"/>
        <v>40.537174794479995</v>
      </c>
      <c r="BJ58" s="18">
        <f t="shared" si="233"/>
        <v>40.537174794479995</v>
      </c>
      <c r="BK58" s="18">
        <f t="shared" si="233"/>
        <v>40.537174794479995</v>
      </c>
      <c r="BL58" s="18">
        <f t="shared" si="233"/>
        <v>40.537174794479995</v>
      </c>
      <c r="BM58" s="18">
        <f t="shared" si="233"/>
        <v>40.537174794479995</v>
      </c>
      <c r="BN58" s="18">
        <f t="shared" si="233"/>
        <v>40.537174794479995</v>
      </c>
      <c r="BO58" s="18">
        <f t="shared" si="233"/>
        <v>40.537174794479995</v>
      </c>
      <c r="BP58" s="18">
        <f t="shared" si="234"/>
        <v>40.537174794479995</v>
      </c>
      <c r="BQ58" s="18">
        <f t="shared" si="234"/>
        <v>40.537174794479995</v>
      </c>
      <c r="BR58" s="18">
        <f t="shared" si="234"/>
        <v>40.537174794479995</v>
      </c>
      <c r="BS58" s="18">
        <f t="shared" si="234"/>
        <v>40.537174794479995</v>
      </c>
      <c r="BT58" s="18">
        <f t="shared" si="234"/>
        <v>40.537174794479995</v>
      </c>
      <c r="BU58" s="18">
        <f t="shared" si="234"/>
        <v>40.537174794479995</v>
      </c>
      <c r="BV58" s="18">
        <f t="shared" si="234"/>
        <v>40.537174794479995</v>
      </c>
      <c r="BW58" s="18">
        <f t="shared" si="234"/>
        <v>40.537174794479995</v>
      </c>
      <c r="BX58" s="18">
        <f t="shared" si="234"/>
        <v>40.537174794479995</v>
      </c>
      <c r="BY58" s="18">
        <f t="shared" si="234"/>
        <v>40.537174794479995</v>
      </c>
      <c r="BZ58" s="18">
        <f t="shared" si="234"/>
        <v>40.537174794479995</v>
      </c>
      <c r="CA58" s="18">
        <f t="shared" si="234"/>
        <v>40.537174794479995</v>
      </c>
      <c r="CB58" s="18">
        <f t="shared" si="234"/>
        <v>40.537174794479995</v>
      </c>
      <c r="CC58" s="18">
        <f t="shared" si="234"/>
        <v>40.537174794479995</v>
      </c>
      <c r="CD58" s="18">
        <f t="shared" si="234"/>
        <v>40.537174794479995</v>
      </c>
      <c r="CE58" s="18">
        <f t="shared" si="234"/>
        <v>40.537174794479995</v>
      </c>
      <c r="CF58" s="18">
        <f t="shared" si="235"/>
        <v>40.537174794479995</v>
      </c>
      <c r="CG58" s="18">
        <f t="shared" si="235"/>
        <v>40.537174794479995</v>
      </c>
      <c r="CH58" s="18">
        <f t="shared" si="235"/>
        <v>40.537174794479995</v>
      </c>
      <c r="CI58" s="18">
        <f t="shared" si="235"/>
        <v>40.537174794479995</v>
      </c>
      <c r="CJ58" s="18">
        <f t="shared" si="235"/>
        <v>40.537174794479995</v>
      </c>
      <c r="CK58" s="18">
        <f t="shared" si="235"/>
        <v>40.537174794479995</v>
      </c>
      <c r="CL58" s="18">
        <f t="shared" si="236"/>
        <v>40.537174794479995</v>
      </c>
      <c r="CM58" s="18">
        <f t="shared" si="236"/>
        <v>40.537174794479995</v>
      </c>
      <c r="CN58" s="18">
        <f t="shared" si="236"/>
        <v>40.537174794479995</v>
      </c>
      <c r="CO58" s="18">
        <f t="shared" si="236"/>
        <v>40.537174794479995</v>
      </c>
      <c r="CP58" s="18">
        <f t="shared" si="236"/>
        <v>40.537174794479995</v>
      </c>
      <c r="CQ58" s="18">
        <f t="shared" si="236"/>
        <v>40.537174794479995</v>
      </c>
      <c r="CR58" s="18">
        <f t="shared" si="236"/>
        <v>40.537174794479995</v>
      </c>
      <c r="CS58" s="18">
        <f t="shared" si="236"/>
        <v>40.537174794479995</v>
      </c>
      <c r="CT58" s="18">
        <f t="shared" si="236"/>
        <v>40.537174794479995</v>
      </c>
      <c r="CU58" s="18">
        <f t="shared" si="236"/>
        <v>40.537174794479995</v>
      </c>
      <c r="CV58" s="18">
        <f t="shared" si="236"/>
        <v>40.537174794479995</v>
      </c>
      <c r="CW58" s="18">
        <f t="shared" si="236"/>
        <v>40.537174794479995</v>
      </c>
      <c r="CX58" s="18">
        <f t="shared" si="236"/>
        <v>40.537174794479995</v>
      </c>
      <c r="CY58" s="18">
        <f t="shared" si="236"/>
        <v>40.537174794479995</v>
      </c>
      <c r="DA58" s="18" t="str">
        <f t="shared" ref="DA58:DA68" si="337">+B58</f>
        <v>SB</v>
      </c>
      <c r="DB58" s="18">
        <f t="shared" ref="DB58:DB68" si="338">D58</f>
        <v>40.537174794479995</v>
      </c>
      <c r="DC58" s="18">
        <f t="shared" ref="DC58:DC68" si="339">SUM(D58:E58)</f>
        <v>81.07434958895999</v>
      </c>
      <c r="DD58" s="18">
        <f t="shared" ref="DD58:DD68" si="340">+DC58+F58</f>
        <v>121.61152438343998</v>
      </c>
      <c r="DE58" s="18">
        <f t="shared" ref="DE58:DE68" si="341">+DD58+G58</f>
        <v>162.14869917791998</v>
      </c>
      <c r="DF58" s="18">
        <f t="shared" ref="DF58:DF68" si="342">+DE58+H58</f>
        <v>202.68587397239997</v>
      </c>
      <c r="DG58" s="18">
        <f t="shared" ref="DG58:DG68" si="343">+DF58+I58</f>
        <v>243.22304876687997</v>
      </c>
      <c r="DH58" s="18">
        <f t="shared" ref="DH58:DH68" si="344">+DG58+J58</f>
        <v>283.76022356135996</v>
      </c>
      <c r="DI58" s="18">
        <f t="shared" ref="DI58:DI68" si="345">+DH58+K58</f>
        <v>324.29739835583996</v>
      </c>
      <c r="DJ58" s="18">
        <f t="shared" ref="DJ58:DJ68" si="346">+DI58+L58</f>
        <v>364.83457315031995</v>
      </c>
      <c r="DK58" s="18">
        <f t="shared" ref="DK58:DK68" si="347">+DJ58+M58</f>
        <v>405.37174794479995</v>
      </c>
      <c r="DL58" s="18">
        <f t="shared" ref="DL58:DL68" si="348">+DK58+N58</f>
        <v>445.90892273927994</v>
      </c>
      <c r="DM58" s="18">
        <f t="shared" ref="DM58:DM68" si="349">+DL58+O58</f>
        <v>486.44609753375994</v>
      </c>
      <c r="DN58" s="18">
        <f t="shared" ref="DN58:DN68" si="350">+DM58+P58</f>
        <v>526.98327232823999</v>
      </c>
      <c r="DO58" s="18">
        <f t="shared" ref="DO58:DO68" si="351">+DN58+Q58</f>
        <v>567.52044712272004</v>
      </c>
      <c r="DP58" s="18">
        <f t="shared" ref="DP58:DP68" si="352">+DO58+R58</f>
        <v>608.05762191720009</v>
      </c>
      <c r="DQ58" s="18">
        <f t="shared" ref="DQ58:DQ68" si="353">+DP58+S58</f>
        <v>648.59479671168015</v>
      </c>
      <c r="DR58" s="18">
        <f t="shared" ref="DR58:DR68" si="354">+DQ58+T58</f>
        <v>689.1319715061602</v>
      </c>
      <c r="DS58" s="18">
        <f t="shared" ref="DS58:DS68" si="355">+DR58+U58</f>
        <v>729.66914630064025</v>
      </c>
      <c r="DT58" s="18">
        <f t="shared" ref="DT58:DT68" si="356">+DS58+V58</f>
        <v>770.2063210951203</v>
      </c>
      <c r="DU58" s="18">
        <f t="shared" ref="DU58:DU68" si="357">+DT58+W58</f>
        <v>810.74349588960035</v>
      </c>
      <c r="DV58" s="18">
        <f t="shared" ref="DV58:DV68" si="358">+DU58+X58</f>
        <v>851.28067068408041</v>
      </c>
      <c r="DW58" s="18">
        <f t="shared" ref="DW58:DW68" si="359">+DV58+Y58</f>
        <v>891.81784547856046</v>
      </c>
      <c r="DX58" s="18">
        <f t="shared" ref="DX58:DX68" si="360">+DW58+Z58</f>
        <v>932.35502027304051</v>
      </c>
      <c r="DY58" s="18">
        <f t="shared" ref="DY58:DY68" si="361">+DX58+AA58</f>
        <v>972.89219506752056</v>
      </c>
      <c r="DZ58" s="18">
        <f t="shared" ref="DZ58:DZ68" si="362">+DY58+AB58</f>
        <v>1013.4293698620006</v>
      </c>
      <c r="EA58" s="18">
        <f t="shared" ref="EA58:EA68" si="363">+DZ58+AC58</f>
        <v>1053.9665446564807</v>
      </c>
      <c r="EB58" s="18">
        <f t="shared" ref="EB58:EB68" si="364">+EA58+AD58</f>
        <v>1094.5037194509607</v>
      </c>
      <c r="EC58" s="18">
        <f t="shared" ref="EC58:EC68" si="365">+EB58+AE58</f>
        <v>1135.0408942454408</v>
      </c>
      <c r="ED58" s="18">
        <f t="shared" ref="ED58:ED68" si="366">+EC58+AF58</f>
        <v>1175.5780690399208</v>
      </c>
      <c r="EE58" s="18">
        <f t="shared" ref="EE58:EE68" si="367">+ED58+AG58</f>
        <v>1216.1152438344009</v>
      </c>
      <c r="EF58" s="18">
        <f t="shared" ref="EF58:EF68" si="368">+EE58+AH58</f>
        <v>1256.6524186288809</v>
      </c>
      <c r="EG58" s="18">
        <f t="shared" ref="EG58:EG68" si="369">+EF58+AI58</f>
        <v>1297.189593423361</v>
      </c>
      <c r="EH58" s="18">
        <f t="shared" ref="EH58:EH68" si="370">+EG58+AJ58</f>
        <v>1337.726768217841</v>
      </c>
      <c r="EI58" s="18">
        <f t="shared" ref="EI58:EI68" si="371">+EH58+AK58</f>
        <v>1378.2639430123211</v>
      </c>
      <c r="EJ58" s="18">
        <f t="shared" ref="EJ58:EJ68" si="372">+EI58+AL58</f>
        <v>1418.8011178068011</v>
      </c>
      <c r="EK58" s="18">
        <f t="shared" ref="EK58:EK68" si="373">+EJ58+AM58</f>
        <v>1459.3382926012812</v>
      </c>
      <c r="EL58" s="18">
        <f t="shared" ref="EL58:EL68" si="374">+EK58+AN58</f>
        <v>1499.8754673957612</v>
      </c>
      <c r="EM58" s="18">
        <f t="shared" ref="EM58:EM68" si="375">+EL58+AO58</f>
        <v>1540.4126421902413</v>
      </c>
      <c r="EN58" s="18">
        <f t="shared" ref="EN58:EN68" si="376">+EM58+AP58</f>
        <v>1580.9498169847213</v>
      </c>
      <c r="EO58" s="18">
        <f t="shared" ref="EO58:EO68" si="377">+EN58+AQ58</f>
        <v>1621.4869917792014</v>
      </c>
      <c r="EP58" s="18">
        <f t="shared" ref="EP58:EP68" si="378">+EO58+AR58</f>
        <v>1662.0241665736814</v>
      </c>
      <c r="EQ58" s="18">
        <f t="shared" ref="EQ58:EQ68" si="379">+EP58+AS58</f>
        <v>1702.5613413681615</v>
      </c>
      <c r="ER58" s="18">
        <f t="shared" ref="ER58:ER68" si="380">+EQ58+AT58</f>
        <v>1743.0985161626415</v>
      </c>
      <c r="ES58" s="18">
        <f t="shared" ref="ES58:ES68" si="381">+ER58+AU58</f>
        <v>1783.6356909571216</v>
      </c>
      <c r="ET58" s="18">
        <f t="shared" ref="ET58:ET68" si="382">+ES58+AV58</f>
        <v>1824.1728657516016</v>
      </c>
      <c r="EU58" s="18">
        <f t="shared" ref="EU58:EU68" si="383">+ET58+AW58</f>
        <v>1864.7100405460817</v>
      </c>
      <c r="EV58" s="18">
        <f t="shared" ref="EV58:EV68" si="384">+EU58+AX58</f>
        <v>1905.2472153405618</v>
      </c>
      <c r="EW58" s="18">
        <f t="shared" ref="EW58:EW68" si="385">+EV58+AY58</f>
        <v>1945.7843901350418</v>
      </c>
      <c r="EX58" s="18">
        <f t="shared" ref="EX58:EX68" si="386">+EW58+AZ58</f>
        <v>1986.3215649295219</v>
      </c>
      <c r="EY58" s="18">
        <f t="shared" ref="EY58:EY68" si="387">+EX58+BA58</f>
        <v>2026.8587397240019</v>
      </c>
      <c r="EZ58" s="18">
        <f t="shared" ref="EZ58:EZ68" si="388">+EY58+BB58</f>
        <v>2067.3959145184817</v>
      </c>
      <c r="FA58" s="18">
        <f t="shared" ref="FA58:FA68" si="389">+EZ58+BC58</f>
        <v>2107.9330893129618</v>
      </c>
      <c r="FB58" s="18">
        <f t="shared" ref="FB58:FB68" si="390">+FA58+BD58</f>
        <v>2148.4702641074418</v>
      </c>
      <c r="FC58" s="18">
        <f t="shared" ref="FC58:FC68" si="391">+FB58+BE58</f>
        <v>2189.0074389019219</v>
      </c>
      <c r="FD58" s="18">
        <f t="shared" ref="FD58:FD68" si="392">+FC58+BF58</f>
        <v>2229.5446136964019</v>
      </c>
      <c r="FE58" s="18">
        <f t="shared" ref="FE58:FE68" si="393">+FD58+BG58</f>
        <v>2270.081788490882</v>
      </c>
      <c r="FF58" s="18">
        <f t="shared" ref="FF58:FF68" si="394">+FE58+BH58</f>
        <v>2310.618963285362</v>
      </c>
      <c r="FG58" s="18">
        <f t="shared" ref="FG58:FG68" si="395">+FF58+BI58</f>
        <v>2351.1561380798421</v>
      </c>
      <c r="FH58" s="18">
        <f t="shared" ref="FH58:FH68" si="396">+FG58+BJ58</f>
        <v>2391.6933128743221</v>
      </c>
      <c r="FI58" s="18">
        <f t="shared" ref="FI58:FI68" si="397">+FH58+BK58</f>
        <v>2432.2304876688022</v>
      </c>
      <c r="FJ58" s="18">
        <f t="shared" ref="FJ58:FJ68" si="398">+FI58+BL58</f>
        <v>2472.7676624632822</v>
      </c>
      <c r="FK58" s="18">
        <f t="shared" ref="FK58:FK68" si="399">+FJ58+BM58</f>
        <v>2513.3048372577623</v>
      </c>
      <c r="FL58" s="18">
        <f t="shared" ref="FL58:FL68" si="400">+FK58+BN58</f>
        <v>2553.8420120522424</v>
      </c>
      <c r="FM58" s="18">
        <f t="shared" ref="FM58:FM68" si="401">+FL58+BO58</f>
        <v>2594.3791868467224</v>
      </c>
      <c r="FN58" s="18">
        <f t="shared" ref="FN58:FN68" si="402">+FM58+BP58</f>
        <v>2634.9163616412025</v>
      </c>
      <c r="FO58" s="18">
        <f t="shared" ref="FO58:FO68" si="403">+FN58+BQ58</f>
        <v>2675.4535364356825</v>
      </c>
      <c r="FP58" s="18">
        <f t="shared" ref="FP58:FP68" si="404">+FO58+BR58</f>
        <v>2715.9907112301626</v>
      </c>
      <c r="FQ58" s="18">
        <f t="shared" ref="FQ58:FQ68" si="405">+FP58+BS58</f>
        <v>2756.5278860246426</v>
      </c>
      <c r="FR58" s="18">
        <f t="shared" ref="FR58:FR68" si="406">+FQ58+BT58</f>
        <v>2797.0650608191227</v>
      </c>
      <c r="FS58" s="18">
        <f t="shared" ref="FS58:FS68" si="407">+FR58+BU58</f>
        <v>2837.6022356136027</v>
      </c>
      <c r="FT58" s="18">
        <f t="shared" ref="FT58:FT68" si="408">+FS58+BV58</f>
        <v>2878.1394104080828</v>
      </c>
      <c r="FU58" s="18">
        <f t="shared" ref="FU58:FU68" si="409">+FT58+BW58</f>
        <v>2918.6765852025628</v>
      </c>
      <c r="FV58" s="18">
        <f t="shared" ref="FV58:FV68" si="410">+FU58+BX58</f>
        <v>2959.2137599970429</v>
      </c>
      <c r="FW58" s="18">
        <f t="shared" ref="FW58:FW68" si="411">+FV58+BY58</f>
        <v>2999.7509347915229</v>
      </c>
      <c r="FX58" s="18">
        <f t="shared" ref="FX58:FX68" si="412">+FW58+BZ58</f>
        <v>3040.288109586003</v>
      </c>
      <c r="FY58" s="18">
        <f t="shared" ref="FY58:FY68" si="413">+FX58+CA58</f>
        <v>3080.825284380483</v>
      </c>
      <c r="FZ58" s="18">
        <f t="shared" ref="FZ58:FZ68" si="414">+FY58+CB58</f>
        <v>3121.3624591749631</v>
      </c>
      <c r="GA58" s="18">
        <f t="shared" ref="GA58:GA68" si="415">+FZ58+CC58</f>
        <v>3161.8996339694431</v>
      </c>
      <c r="GB58" s="18">
        <f t="shared" ref="GB58:GB68" si="416">+GA58+CD58</f>
        <v>3202.4368087639232</v>
      </c>
      <c r="GC58" s="18">
        <f t="shared" ref="GC58:GC68" si="417">+GB58+CE58</f>
        <v>3242.9739835584032</v>
      </c>
      <c r="GD58" s="18">
        <f t="shared" ref="GD58:GD68" si="418">+GC58+CF58</f>
        <v>3283.5111583528833</v>
      </c>
      <c r="GE58" s="18">
        <f t="shared" ref="GE58:GE68" si="419">+GD58+CG58</f>
        <v>3324.0483331473633</v>
      </c>
      <c r="GF58" s="18">
        <f t="shared" ref="GF58:GF68" si="420">+GE58+CH58</f>
        <v>3364.5855079418434</v>
      </c>
      <c r="GG58" s="18">
        <f t="shared" ref="GG58:GG68" si="421">+GF58+CI58</f>
        <v>3405.1226827363234</v>
      </c>
      <c r="GH58" s="18">
        <f t="shared" ref="GH58:GH68" si="422">+GG58+CJ58</f>
        <v>3445.6598575308035</v>
      </c>
      <c r="GI58" s="18">
        <f t="shared" ref="GI58:GI68" si="423">+GH58+CK58</f>
        <v>3486.1970323252835</v>
      </c>
      <c r="GJ58" s="18">
        <f t="shared" ref="GJ58:GJ68" si="424">+GI58+CL58</f>
        <v>3526.7342071197636</v>
      </c>
      <c r="GK58" s="18">
        <f t="shared" ref="GK58:GK68" si="425">+GJ58+CM58</f>
        <v>3567.2713819142436</v>
      </c>
      <c r="GL58" s="18">
        <f t="shared" ref="GL58:GL68" si="426">+GK58+CN58</f>
        <v>3607.8085567087237</v>
      </c>
      <c r="GM58" s="18">
        <f t="shared" ref="GM58:GM68" si="427">+GL58+CO58</f>
        <v>3648.3457315032038</v>
      </c>
      <c r="GN58" s="18">
        <f t="shared" ref="GN58:GN68" si="428">+GM58+CP58</f>
        <v>3688.8829062976838</v>
      </c>
      <c r="GO58" s="18">
        <f t="shared" ref="GO58:GO68" si="429">+GN58+CQ58</f>
        <v>3729.4200810921639</v>
      </c>
      <c r="GP58" s="18">
        <f t="shared" ref="GP58:GP68" si="430">+GO58+CR58</f>
        <v>3769.9572558866439</v>
      </c>
      <c r="GQ58" s="18">
        <f t="shared" ref="GQ58:GQ68" si="431">+GP58+CS58</f>
        <v>3810.494430681124</v>
      </c>
      <c r="GR58" s="18">
        <f t="shared" ref="GR58:GR68" si="432">+GQ58+CT58</f>
        <v>3851.031605475604</v>
      </c>
      <c r="GS58" s="18">
        <f t="shared" ref="GS58:GS68" si="433">+GR58+CU58</f>
        <v>3891.5687802700841</v>
      </c>
      <c r="GT58" s="18">
        <f t="shared" ref="GT58:GT68" si="434">+GS58+CV58</f>
        <v>3932.1059550645641</v>
      </c>
      <c r="GU58" s="18">
        <f t="shared" ref="GU58:GU68" si="435">+GT58+CW58</f>
        <v>3972.6431298590442</v>
      </c>
      <c r="GV58" s="18">
        <f t="shared" ref="GV58:GV68" si="436">+GU58+CX58</f>
        <v>4013.1803046535242</v>
      </c>
      <c r="GW58" s="18">
        <f t="shared" ref="GW58:GW68" si="437">+GV58+CY58</f>
        <v>4053.7174794480043</v>
      </c>
      <c r="GX58" s="18"/>
    </row>
    <row r="59" spans="1:206" x14ac:dyDescent="0.25">
      <c r="B59" t="s">
        <v>143</v>
      </c>
      <c r="C59">
        <v>2.67</v>
      </c>
      <c r="D59" s="18">
        <f t="shared" si="230"/>
        <v>59.469371813880002</v>
      </c>
      <c r="E59" s="18">
        <f t="shared" si="230"/>
        <v>59.469371813880002</v>
      </c>
      <c r="F59" s="18">
        <f t="shared" si="230"/>
        <v>59.469371813880002</v>
      </c>
      <c r="G59" s="18">
        <f t="shared" si="230"/>
        <v>59.469371813880002</v>
      </c>
      <c r="H59" s="18">
        <f t="shared" si="230"/>
        <v>59.469371813880002</v>
      </c>
      <c r="I59" s="18">
        <f t="shared" si="230"/>
        <v>59.469371813880002</v>
      </c>
      <c r="J59" s="18">
        <f t="shared" si="230"/>
        <v>59.469371813880002</v>
      </c>
      <c r="K59" s="18">
        <f t="shared" si="230"/>
        <v>59.469371813880002</v>
      </c>
      <c r="L59" s="18">
        <f t="shared" si="230"/>
        <v>59.469371813880002</v>
      </c>
      <c r="M59" s="18">
        <f t="shared" si="230"/>
        <v>59.469371813880002</v>
      </c>
      <c r="N59" s="18">
        <f t="shared" si="230"/>
        <v>59.469371813880002</v>
      </c>
      <c r="O59" s="18">
        <f t="shared" si="230"/>
        <v>59.469371813880002</v>
      </c>
      <c r="P59" s="18">
        <f t="shared" si="230"/>
        <v>59.469371813880002</v>
      </c>
      <c r="Q59" s="18">
        <f t="shared" si="230"/>
        <v>59.469371813880002</v>
      </c>
      <c r="R59" s="18">
        <f t="shared" si="230"/>
        <v>59.469371813880002</v>
      </c>
      <c r="S59" s="18">
        <f t="shared" si="230"/>
        <v>59.469371813880002</v>
      </c>
      <c r="T59" s="18">
        <f t="shared" si="231"/>
        <v>59.469371813880002</v>
      </c>
      <c r="U59" s="18">
        <f t="shared" si="231"/>
        <v>59.469371813880002</v>
      </c>
      <c r="V59" s="18">
        <f t="shared" si="231"/>
        <v>59.469371813880002</v>
      </c>
      <c r="W59" s="18">
        <f t="shared" si="231"/>
        <v>59.469371813880002</v>
      </c>
      <c r="X59" s="18">
        <f t="shared" si="231"/>
        <v>59.469371813880002</v>
      </c>
      <c r="Y59" s="18">
        <f t="shared" si="231"/>
        <v>59.469371813880002</v>
      </c>
      <c r="Z59" s="18">
        <f t="shared" si="231"/>
        <v>59.469371813880002</v>
      </c>
      <c r="AA59" s="18">
        <f t="shared" si="231"/>
        <v>59.469371813880002</v>
      </c>
      <c r="AB59" s="18">
        <f t="shared" si="231"/>
        <v>59.469371813880002</v>
      </c>
      <c r="AC59" s="18">
        <f t="shared" si="231"/>
        <v>59.469371813880002</v>
      </c>
      <c r="AD59" s="18">
        <f t="shared" si="231"/>
        <v>59.469371813880002</v>
      </c>
      <c r="AE59" s="18">
        <f t="shared" si="231"/>
        <v>59.469371813880002</v>
      </c>
      <c r="AF59" s="18">
        <f t="shared" si="231"/>
        <v>59.469371813880002</v>
      </c>
      <c r="AG59" s="18">
        <f t="shared" si="231"/>
        <v>59.469371813880002</v>
      </c>
      <c r="AH59" s="18">
        <f t="shared" si="231"/>
        <v>59.469371813880002</v>
      </c>
      <c r="AI59" s="18">
        <f t="shared" si="231"/>
        <v>59.469371813880002</v>
      </c>
      <c r="AJ59" s="18">
        <f t="shared" si="232"/>
        <v>59.469371813880002</v>
      </c>
      <c r="AK59" s="18">
        <f t="shared" si="232"/>
        <v>59.469371813880002</v>
      </c>
      <c r="AL59" s="18">
        <f t="shared" si="232"/>
        <v>59.469371813880002</v>
      </c>
      <c r="AM59" s="18">
        <f t="shared" si="232"/>
        <v>59.469371813880002</v>
      </c>
      <c r="AN59" s="18">
        <f t="shared" si="232"/>
        <v>59.469371813880002</v>
      </c>
      <c r="AO59" s="18">
        <f t="shared" si="232"/>
        <v>59.469371813880002</v>
      </c>
      <c r="AP59" s="18">
        <f t="shared" si="232"/>
        <v>59.469371813880002</v>
      </c>
      <c r="AQ59" s="18">
        <f t="shared" si="232"/>
        <v>59.469371813880002</v>
      </c>
      <c r="AR59" s="18">
        <f t="shared" si="232"/>
        <v>59.469371813880002</v>
      </c>
      <c r="AS59" s="18">
        <f t="shared" si="232"/>
        <v>59.469371813880002</v>
      </c>
      <c r="AT59" s="18">
        <f t="shared" si="232"/>
        <v>59.469371813880002</v>
      </c>
      <c r="AU59" s="18">
        <f t="shared" si="232"/>
        <v>59.469371813880002</v>
      </c>
      <c r="AV59" s="18">
        <f t="shared" si="232"/>
        <v>59.469371813880002</v>
      </c>
      <c r="AW59" s="18">
        <f t="shared" si="232"/>
        <v>59.469371813880002</v>
      </c>
      <c r="AX59" s="18">
        <f t="shared" si="232"/>
        <v>59.469371813880002</v>
      </c>
      <c r="AY59" s="18">
        <f t="shared" si="232"/>
        <v>59.469371813880002</v>
      </c>
      <c r="AZ59" s="18">
        <f t="shared" si="233"/>
        <v>59.469371813880002</v>
      </c>
      <c r="BA59" s="18">
        <f t="shared" si="233"/>
        <v>59.469371813880002</v>
      </c>
      <c r="BB59" s="18">
        <f t="shared" si="233"/>
        <v>59.469371813880002</v>
      </c>
      <c r="BC59" s="18">
        <f t="shared" si="233"/>
        <v>59.469371813880002</v>
      </c>
      <c r="BD59" s="18">
        <f t="shared" si="233"/>
        <v>59.469371813880002</v>
      </c>
      <c r="BE59" s="18">
        <f t="shared" si="233"/>
        <v>59.469371813880002</v>
      </c>
      <c r="BF59" s="18">
        <f t="shared" si="233"/>
        <v>59.469371813880002</v>
      </c>
      <c r="BG59" s="18">
        <f t="shared" si="233"/>
        <v>59.469371813880002</v>
      </c>
      <c r="BH59" s="18">
        <f t="shared" si="233"/>
        <v>59.469371813880002</v>
      </c>
      <c r="BI59" s="18">
        <f t="shared" si="233"/>
        <v>59.469371813880002</v>
      </c>
      <c r="BJ59" s="18">
        <f t="shared" si="233"/>
        <v>59.469371813880002</v>
      </c>
      <c r="BK59" s="18">
        <f t="shared" si="233"/>
        <v>59.469371813880002</v>
      </c>
      <c r="BL59" s="18">
        <f t="shared" si="233"/>
        <v>59.469371813880002</v>
      </c>
      <c r="BM59" s="18">
        <f t="shared" si="233"/>
        <v>59.469371813880002</v>
      </c>
      <c r="BN59" s="18">
        <f t="shared" si="233"/>
        <v>59.469371813880002</v>
      </c>
      <c r="BO59" s="18">
        <f t="shared" si="233"/>
        <v>59.469371813880002</v>
      </c>
      <c r="BP59" s="18">
        <f t="shared" si="234"/>
        <v>59.469371813880002</v>
      </c>
      <c r="BQ59" s="18">
        <f t="shared" si="234"/>
        <v>59.469371813880002</v>
      </c>
      <c r="BR59" s="18">
        <f t="shared" si="234"/>
        <v>59.469371813880002</v>
      </c>
      <c r="BS59" s="18">
        <f t="shared" si="234"/>
        <v>59.469371813880002</v>
      </c>
      <c r="BT59" s="18">
        <f t="shared" si="234"/>
        <v>59.469371813880002</v>
      </c>
      <c r="BU59" s="18">
        <f t="shared" si="234"/>
        <v>59.469371813880002</v>
      </c>
      <c r="BV59" s="18">
        <f t="shared" si="234"/>
        <v>59.469371813880002</v>
      </c>
      <c r="BW59" s="18">
        <f t="shared" si="234"/>
        <v>59.469371813880002</v>
      </c>
      <c r="BX59" s="18">
        <f t="shared" si="234"/>
        <v>59.469371813880002</v>
      </c>
      <c r="BY59" s="18">
        <f t="shared" si="234"/>
        <v>59.469371813880002</v>
      </c>
      <c r="BZ59" s="18">
        <f t="shared" si="234"/>
        <v>59.469371813880002</v>
      </c>
      <c r="CA59" s="18">
        <f t="shared" si="234"/>
        <v>59.469371813880002</v>
      </c>
      <c r="CB59" s="18">
        <f t="shared" si="234"/>
        <v>59.469371813880002</v>
      </c>
      <c r="CC59" s="18">
        <f t="shared" si="234"/>
        <v>59.469371813880002</v>
      </c>
      <c r="CD59" s="18">
        <f t="shared" si="234"/>
        <v>59.469371813880002</v>
      </c>
      <c r="CE59" s="18">
        <f t="shared" si="234"/>
        <v>59.469371813880002</v>
      </c>
      <c r="CF59" s="18">
        <f t="shared" si="235"/>
        <v>59.469371813880002</v>
      </c>
      <c r="CG59" s="18">
        <f t="shared" si="235"/>
        <v>59.469371813880002</v>
      </c>
      <c r="CH59" s="18">
        <f t="shared" si="235"/>
        <v>59.469371813880002</v>
      </c>
      <c r="CI59" s="18">
        <f t="shared" si="235"/>
        <v>59.469371813880002</v>
      </c>
      <c r="CJ59" s="18">
        <f t="shared" si="235"/>
        <v>59.469371813880002</v>
      </c>
      <c r="CK59" s="18">
        <f t="shared" si="235"/>
        <v>59.469371813880002</v>
      </c>
      <c r="CL59" s="18">
        <f t="shared" si="236"/>
        <v>59.469371813880002</v>
      </c>
      <c r="CM59" s="18">
        <f t="shared" si="236"/>
        <v>59.469371813880002</v>
      </c>
      <c r="CN59" s="18">
        <f t="shared" si="236"/>
        <v>59.469371813880002</v>
      </c>
      <c r="CO59" s="18">
        <f t="shared" si="236"/>
        <v>59.469371813880002</v>
      </c>
      <c r="CP59" s="18">
        <f t="shared" si="236"/>
        <v>59.469371813880002</v>
      </c>
      <c r="CQ59" s="18">
        <f t="shared" si="236"/>
        <v>59.469371813880002</v>
      </c>
      <c r="CR59" s="18">
        <f t="shared" si="236"/>
        <v>59.469371813880002</v>
      </c>
      <c r="CS59" s="18">
        <f t="shared" si="236"/>
        <v>59.469371813880002</v>
      </c>
      <c r="CT59" s="18">
        <f t="shared" si="236"/>
        <v>59.469371813880002</v>
      </c>
      <c r="CU59" s="18">
        <f t="shared" si="236"/>
        <v>59.469371813880002</v>
      </c>
      <c r="CV59" s="18">
        <f t="shared" si="236"/>
        <v>59.469371813880002</v>
      </c>
      <c r="CW59" s="18">
        <f t="shared" si="236"/>
        <v>59.469371813880002</v>
      </c>
      <c r="CX59" s="18">
        <f t="shared" si="236"/>
        <v>59.469371813880002</v>
      </c>
      <c r="CY59" s="18">
        <f t="shared" si="236"/>
        <v>59.469371813880002</v>
      </c>
      <c r="DA59" s="18" t="str">
        <f t="shared" si="337"/>
        <v>SC</v>
      </c>
      <c r="DB59" s="18">
        <f t="shared" si="338"/>
        <v>59.469371813880002</v>
      </c>
      <c r="DC59" s="18">
        <f t="shared" si="339"/>
        <v>118.93874362776</v>
      </c>
      <c r="DD59" s="18">
        <f t="shared" si="340"/>
        <v>178.40811544164001</v>
      </c>
      <c r="DE59" s="18">
        <f t="shared" si="341"/>
        <v>237.87748725552001</v>
      </c>
      <c r="DF59" s="18">
        <f t="shared" si="342"/>
        <v>297.34685906940001</v>
      </c>
      <c r="DG59" s="18">
        <f t="shared" si="343"/>
        <v>356.81623088328001</v>
      </c>
      <c r="DH59" s="18">
        <f t="shared" si="344"/>
        <v>416.28560269716002</v>
      </c>
      <c r="DI59" s="18">
        <f t="shared" si="345"/>
        <v>475.75497451104002</v>
      </c>
      <c r="DJ59" s="18">
        <f t="shared" si="346"/>
        <v>535.22434632492002</v>
      </c>
      <c r="DK59" s="18">
        <f t="shared" si="347"/>
        <v>594.69371813880002</v>
      </c>
      <c r="DL59" s="18">
        <f t="shared" si="348"/>
        <v>654.16308995268002</v>
      </c>
      <c r="DM59" s="18">
        <f t="shared" si="349"/>
        <v>713.63246176656003</v>
      </c>
      <c r="DN59" s="18">
        <f t="shared" si="350"/>
        <v>773.10183358044003</v>
      </c>
      <c r="DO59" s="18">
        <f t="shared" si="351"/>
        <v>832.57120539432003</v>
      </c>
      <c r="DP59" s="18">
        <f t="shared" si="352"/>
        <v>892.04057720820003</v>
      </c>
      <c r="DQ59" s="18">
        <f t="shared" si="353"/>
        <v>951.50994902208004</v>
      </c>
      <c r="DR59" s="18">
        <f t="shared" si="354"/>
        <v>1010.97932083596</v>
      </c>
      <c r="DS59" s="18">
        <f t="shared" si="355"/>
        <v>1070.44869264984</v>
      </c>
      <c r="DT59" s="18">
        <f t="shared" si="356"/>
        <v>1129.9180644637199</v>
      </c>
      <c r="DU59" s="18">
        <f t="shared" si="357"/>
        <v>1189.3874362776</v>
      </c>
      <c r="DV59" s="18">
        <f t="shared" si="358"/>
        <v>1248.8568080914802</v>
      </c>
      <c r="DW59" s="18">
        <f t="shared" si="359"/>
        <v>1308.3261799053603</v>
      </c>
      <c r="DX59" s="18">
        <f t="shared" si="360"/>
        <v>1367.7955517192404</v>
      </c>
      <c r="DY59" s="18">
        <f t="shared" si="361"/>
        <v>1427.2649235331205</v>
      </c>
      <c r="DZ59" s="18">
        <f t="shared" si="362"/>
        <v>1486.7342953470006</v>
      </c>
      <c r="EA59" s="18">
        <f t="shared" si="363"/>
        <v>1546.2036671608807</v>
      </c>
      <c r="EB59" s="18">
        <f t="shared" si="364"/>
        <v>1605.6730389747609</v>
      </c>
      <c r="EC59" s="18">
        <f t="shared" si="365"/>
        <v>1665.142410788641</v>
      </c>
      <c r="ED59" s="18">
        <f t="shared" si="366"/>
        <v>1724.6117826025211</v>
      </c>
      <c r="EE59" s="18">
        <f t="shared" si="367"/>
        <v>1784.0811544164012</v>
      </c>
      <c r="EF59" s="18">
        <f t="shared" si="368"/>
        <v>1843.5505262302813</v>
      </c>
      <c r="EG59" s="18">
        <f t="shared" si="369"/>
        <v>1903.0198980441614</v>
      </c>
      <c r="EH59" s="18">
        <f t="shared" si="370"/>
        <v>1962.4892698580416</v>
      </c>
      <c r="EI59" s="18">
        <f t="shared" si="371"/>
        <v>2021.9586416719217</v>
      </c>
      <c r="EJ59" s="18">
        <f t="shared" si="372"/>
        <v>2081.4280134858018</v>
      </c>
      <c r="EK59" s="18">
        <f t="shared" si="373"/>
        <v>2140.8973852996819</v>
      </c>
      <c r="EL59" s="18">
        <f t="shared" si="374"/>
        <v>2200.366757113562</v>
      </c>
      <c r="EM59" s="18">
        <f t="shared" si="375"/>
        <v>2259.8361289274421</v>
      </c>
      <c r="EN59" s="18">
        <f t="shared" si="376"/>
        <v>2319.3055007413222</v>
      </c>
      <c r="EO59" s="18">
        <f t="shared" si="377"/>
        <v>2378.7748725552024</v>
      </c>
      <c r="EP59" s="18">
        <f t="shared" si="378"/>
        <v>2438.2442443690825</v>
      </c>
      <c r="EQ59" s="18">
        <f t="shared" si="379"/>
        <v>2497.7136161829626</v>
      </c>
      <c r="ER59" s="18">
        <f t="shared" si="380"/>
        <v>2557.1829879968427</v>
      </c>
      <c r="ES59" s="18">
        <f t="shared" si="381"/>
        <v>2616.6523598107228</v>
      </c>
      <c r="ET59" s="18">
        <f t="shared" si="382"/>
        <v>2676.1217316246029</v>
      </c>
      <c r="EU59" s="18">
        <f t="shared" si="383"/>
        <v>2735.5911034384831</v>
      </c>
      <c r="EV59" s="18">
        <f t="shared" si="384"/>
        <v>2795.0604752523632</v>
      </c>
      <c r="EW59" s="18">
        <f t="shared" si="385"/>
        <v>2854.5298470662433</v>
      </c>
      <c r="EX59" s="18">
        <f t="shared" si="386"/>
        <v>2913.9992188801234</v>
      </c>
      <c r="EY59" s="18">
        <f t="shared" si="387"/>
        <v>2973.4685906940035</v>
      </c>
      <c r="EZ59" s="18">
        <f t="shared" si="388"/>
        <v>3032.9379625078836</v>
      </c>
      <c r="FA59" s="18">
        <f t="shared" si="389"/>
        <v>3092.4073343217638</v>
      </c>
      <c r="FB59" s="18">
        <f t="shared" si="390"/>
        <v>3151.8767061356439</v>
      </c>
      <c r="FC59" s="18">
        <f t="shared" si="391"/>
        <v>3211.346077949524</v>
      </c>
      <c r="FD59" s="18">
        <f t="shared" si="392"/>
        <v>3270.8154497634041</v>
      </c>
      <c r="FE59" s="18">
        <f t="shared" si="393"/>
        <v>3330.2848215772842</v>
      </c>
      <c r="FF59" s="18">
        <f t="shared" si="394"/>
        <v>3389.7541933911643</v>
      </c>
      <c r="FG59" s="18">
        <f t="shared" si="395"/>
        <v>3449.2235652050445</v>
      </c>
      <c r="FH59" s="18">
        <f t="shared" si="396"/>
        <v>3508.6929370189246</v>
      </c>
      <c r="FI59" s="18">
        <f t="shared" si="397"/>
        <v>3568.1623088328047</v>
      </c>
      <c r="FJ59" s="18">
        <f t="shared" si="398"/>
        <v>3627.6316806466848</v>
      </c>
      <c r="FK59" s="18">
        <f t="shared" si="399"/>
        <v>3687.1010524605649</v>
      </c>
      <c r="FL59" s="18">
        <f t="shared" si="400"/>
        <v>3746.570424274445</v>
      </c>
      <c r="FM59" s="18">
        <f t="shared" si="401"/>
        <v>3806.0397960883251</v>
      </c>
      <c r="FN59" s="18">
        <f t="shared" si="402"/>
        <v>3865.5091679022053</v>
      </c>
      <c r="FO59" s="18">
        <f t="shared" si="403"/>
        <v>3924.9785397160854</v>
      </c>
      <c r="FP59" s="18">
        <f t="shared" si="404"/>
        <v>3984.4479115299655</v>
      </c>
      <c r="FQ59" s="18">
        <f t="shared" si="405"/>
        <v>4043.9172833438456</v>
      </c>
      <c r="FR59" s="18">
        <f t="shared" si="406"/>
        <v>4103.3866551577257</v>
      </c>
      <c r="FS59" s="18">
        <f t="shared" si="407"/>
        <v>4162.8560269716054</v>
      </c>
      <c r="FT59" s="18">
        <f t="shared" si="408"/>
        <v>4222.325398785485</v>
      </c>
      <c r="FU59" s="18">
        <f t="shared" si="409"/>
        <v>4281.7947705993647</v>
      </c>
      <c r="FV59" s="18">
        <f t="shared" si="410"/>
        <v>4341.2641424132444</v>
      </c>
      <c r="FW59" s="18">
        <f t="shared" si="411"/>
        <v>4400.733514227124</v>
      </c>
      <c r="FX59" s="18">
        <f t="shared" si="412"/>
        <v>4460.2028860410037</v>
      </c>
      <c r="FY59" s="18">
        <f t="shared" si="413"/>
        <v>4519.6722578548834</v>
      </c>
      <c r="FZ59" s="18">
        <f t="shared" si="414"/>
        <v>4579.141629668763</v>
      </c>
      <c r="GA59" s="18">
        <f t="shared" si="415"/>
        <v>4638.6110014826427</v>
      </c>
      <c r="GB59" s="18">
        <f t="shared" si="416"/>
        <v>4698.0803732965223</v>
      </c>
      <c r="GC59" s="18">
        <f t="shared" si="417"/>
        <v>4757.549745110402</v>
      </c>
      <c r="GD59" s="18">
        <f t="shared" si="418"/>
        <v>4817.0191169242817</v>
      </c>
      <c r="GE59" s="18">
        <f t="shared" si="419"/>
        <v>4876.4884887381613</v>
      </c>
      <c r="GF59" s="18">
        <f t="shared" si="420"/>
        <v>4935.957860552041</v>
      </c>
      <c r="GG59" s="18">
        <f t="shared" si="421"/>
        <v>4995.4272323659206</v>
      </c>
      <c r="GH59" s="18">
        <f t="shared" si="422"/>
        <v>5054.8966041798003</v>
      </c>
      <c r="GI59" s="18">
        <f t="shared" si="423"/>
        <v>5114.36597599368</v>
      </c>
      <c r="GJ59" s="18">
        <f t="shared" si="424"/>
        <v>5173.8353478075596</v>
      </c>
      <c r="GK59" s="18">
        <f t="shared" si="425"/>
        <v>5233.3047196214393</v>
      </c>
      <c r="GL59" s="18">
        <f t="shared" si="426"/>
        <v>5292.774091435319</v>
      </c>
      <c r="GM59" s="18">
        <f t="shared" si="427"/>
        <v>5352.2434632491986</v>
      </c>
      <c r="GN59" s="18">
        <f t="shared" si="428"/>
        <v>5411.7128350630783</v>
      </c>
      <c r="GO59" s="18">
        <f t="shared" si="429"/>
        <v>5471.1822068769579</v>
      </c>
      <c r="GP59" s="18">
        <f t="shared" si="430"/>
        <v>5530.6515786908376</v>
      </c>
      <c r="GQ59" s="18">
        <f t="shared" si="431"/>
        <v>5590.1209505047173</v>
      </c>
      <c r="GR59" s="18">
        <f t="shared" si="432"/>
        <v>5649.5903223185969</v>
      </c>
      <c r="GS59" s="18">
        <f t="shared" si="433"/>
        <v>5709.0596941324766</v>
      </c>
      <c r="GT59" s="18">
        <f t="shared" si="434"/>
        <v>5768.5290659463562</v>
      </c>
      <c r="GU59" s="18">
        <f t="shared" si="435"/>
        <v>5827.9984377602359</v>
      </c>
      <c r="GV59" s="18">
        <f t="shared" si="436"/>
        <v>5887.4678095741156</v>
      </c>
      <c r="GW59" s="18">
        <f t="shared" si="437"/>
        <v>5946.9371813879952</v>
      </c>
      <c r="GX59" s="18"/>
    </row>
    <row r="60" spans="1:206" x14ac:dyDescent="0.25">
      <c r="B60" t="s">
        <v>67</v>
      </c>
      <c r="C60">
        <v>1.46</v>
      </c>
      <c r="D60" s="18">
        <f t="shared" si="230"/>
        <v>32.518832527439997</v>
      </c>
      <c r="E60" s="18">
        <f t="shared" si="230"/>
        <v>32.518832527439997</v>
      </c>
      <c r="F60" s="18">
        <f t="shared" si="230"/>
        <v>32.518832527439997</v>
      </c>
      <c r="G60" s="18">
        <f t="shared" si="230"/>
        <v>32.518832527439997</v>
      </c>
      <c r="H60" s="18">
        <f t="shared" si="230"/>
        <v>32.518832527439997</v>
      </c>
      <c r="I60" s="18">
        <f t="shared" si="230"/>
        <v>32.518832527439997</v>
      </c>
      <c r="J60" s="18">
        <f t="shared" si="230"/>
        <v>32.518832527439997</v>
      </c>
      <c r="K60" s="18">
        <f t="shared" si="230"/>
        <v>32.518832527439997</v>
      </c>
      <c r="L60" s="18">
        <f t="shared" si="230"/>
        <v>32.518832527439997</v>
      </c>
      <c r="M60" s="18">
        <f t="shared" si="230"/>
        <v>32.518832527439997</v>
      </c>
      <c r="N60" s="18">
        <f t="shared" si="230"/>
        <v>32.518832527439997</v>
      </c>
      <c r="O60" s="18">
        <f t="shared" si="230"/>
        <v>32.518832527439997</v>
      </c>
      <c r="P60" s="18">
        <f t="shared" si="230"/>
        <v>32.518832527439997</v>
      </c>
      <c r="Q60" s="18">
        <f t="shared" si="230"/>
        <v>32.518832527439997</v>
      </c>
      <c r="R60" s="18">
        <f t="shared" si="230"/>
        <v>32.518832527439997</v>
      </c>
      <c r="S60" s="18">
        <f t="shared" si="230"/>
        <v>32.518832527439997</v>
      </c>
      <c r="T60" s="18">
        <f t="shared" si="231"/>
        <v>32.518832527439997</v>
      </c>
      <c r="U60" s="18">
        <f t="shared" si="231"/>
        <v>32.518832527439997</v>
      </c>
      <c r="V60" s="18">
        <f t="shared" si="231"/>
        <v>32.518832527439997</v>
      </c>
      <c r="W60" s="18">
        <f t="shared" si="231"/>
        <v>32.518832527439997</v>
      </c>
      <c r="X60" s="18">
        <f t="shared" si="231"/>
        <v>32.518832527439997</v>
      </c>
      <c r="Y60" s="18">
        <f t="shared" si="231"/>
        <v>32.518832527439997</v>
      </c>
      <c r="Z60" s="18">
        <f t="shared" si="231"/>
        <v>32.518832527439997</v>
      </c>
      <c r="AA60" s="18">
        <f t="shared" si="231"/>
        <v>32.518832527439997</v>
      </c>
      <c r="AB60" s="18">
        <f t="shared" si="231"/>
        <v>32.518832527439997</v>
      </c>
      <c r="AC60" s="18">
        <f t="shared" si="231"/>
        <v>32.518832527439997</v>
      </c>
      <c r="AD60" s="18">
        <f t="shared" si="231"/>
        <v>32.518832527439997</v>
      </c>
      <c r="AE60" s="18">
        <f t="shared" si="231"/>
        <v>32.518832527439997</v>
      </c>
      <c r="AF60" s="18">
        <f t="shared" si="231"/>
        <v>32.518832527439997</v>
      </c>
      <c r="AG60" s="18">
        <f t="shared" si="231"/>
        <v>32.518832527439997</v>
      </c>
      <c r="AH60" s="18">
        <f t="shared" si="231"/>
        <v>32.518832527439997</v>
      </c>
      <c r="AI60" s="18">
        <f t="shared" si="231"/>
        <v>32.518832527439997</v>
      </c>
      <c r="AJ60" s="18">
        <f t="shared" si="232"/>
        <v>32.518832527439997</v>
      </c>
      <c r="AK60" s="18">
        <f t="shared" si="232"/>
        <v>32.518832527439997</v>
      </c>
      <c r="AL60" s="18">
        <f t="shared" si="232"/>
        <v>32.518832527439997</v>
      </c>
      <c r="AM60" s="18">
        <f t="shared" si="232"/>
        <v>32.518832527439997</v>
      </c>
      <c r="AN60" s="18">
        <f t="shared" si="232"/>
        <v>32.518832527439997</v>
      </c>
      <c r="AO60" s="18">
        <f t="shared" si="232"/>
        <v>32.518832527439997</v>
      </c>
      <c r="AP60" s="18">
        <f t="shared" si="232"/>
        <v>32.518832527439997</v>
      </c>
      <c r="AQ60" s="18">
        <f t="shared" si="232"/>
        <v>32.518832527439997</v>
      </c>
      <c r="AR60" s="18">
        <f t="shared" si="232"/>
        <v>32.518832527439997</v>
      </c>
      <c r="AS60" s="18">
        <f t="shared" si="232"/>
        <v>32.518832527439997</v>
      </c>
      <c r="AT60" s="18">
        <f t="shared" si="232"/>
        <v>32.518832527439997</v>
      </c>
      <c r="AU60" s="18">
        <f t="shared" si="232"/>
        <v>32.518832527439997</v>
      </c>
      <c r="AV60" s="18">
        <f t="shared" si="232"/>
        <v>32.518832527439997</v>
      </c>
      <c r="AW60" s="18">
        <f t="shared" si="232"/>
        <v>32.518832527439997</v>
      </c>
      <c r="AX60" s="18">
        <f t="shared" si="232"/>
        <v>32.518832527439997</v>
      </c>
      <c r="AY60" s="18">
        <f t="shared" si="232"/>
        <v>32.518832527439997</v>
      </c>
      <c r="AZ60" s="18">
        <f t="shared" si="233"/>
        <v>32.518832527439997</v>
      </c>
      <c r="BA60" s="18">
        <f t="shared" si="233"/>
        <v>32.518832527439997</v>
      </c>
      <c r="BB60" s="18">
        <f t="shared" si="233"/>
        <v>32.518832527439997</v>
      </c>
      <c r="BC60" s="18">
        <f t="shared" si="233"/>
        <v>32.518832527439997</v>
      </c>
      <c r="BD60" s="18">
        <f t="shared" si="233"/>
        <v>32.518832527439997</v>
      </c>
      <c r="BE60" s="18">
        <f t="shared" si="233"/>
        <v>32.518832527439997</v>
      </c>
      <c r="BF60" s="18">
        <f t="shared" si="233"/>
        <v>32.518832527439997</v>
      </c>
      <c r="BG60" s="18">
        <f t="shared" si="233"/>
        <v>32.518832527439997</v>
      </c>
      <c r="BH60" s="18">
        <f t="shared" si="233"/>
        <v>32.518832527439997</v>
      </c>
      <c r="BI60" s="18">
        <f t="shared" si="233"/>
        <v>32.518832527439997</v>
      </c>
      <c r="BJ60" s="18">
        <f t="shared" si="233"/>
        <v>32.518832527439997</v>
      </c>
      <c r="BK60" s="18">
        <f t="shared" si="233"/>
        <v>32.518832527439997</v>
      </c>
      <c r="BL60" s="18">
        <f t="shared" si="233"/>
        <v>32.518832527439997</v>
      </c>
      <c r="BM60" s="18">
        <f t="shared" si="233"/>
        <v>32.518832527439997</v>
      </c>
      <c r="BN60" s="18">
        <f t="shared" si="233"/>
        <v>32.518832527439997</v>
      </c>
      <c r="BO60" s="18">
        <f t="shared" si="233"/>
        <v>32.518832527439997</v>
      </c>
      <c r="BP60" s="18">
        <f t="shared" si="234"/>
        <v>32.518832527439997</v>
      </c>
      <c r="BQ60" s="18">
        <f t="shared" si="234"/>
        <v>32.518832527439997</v>
      </c>
      <c r="BR60" s="18">
        <f t="shared" si="234"/>
        <v>32.518832527439997</v>
      </c>
      <c r="BS60" s="18">
        <f t="shared" si="234"/>
        <v>32.518832527439997</v>
      </c>
      <c r="BT60" s="18">
        <f t="shared" si="234"/>
        <v>32.518832527439997</v>
      </c>
      <c r="BU60" s="18">
        <f t="shared" si="234"/>
        <v>32.518832527439997</v>
      </c>
      <c r="BV60" s="18">
        <f t="shared" si="234"/>
        <v>32.518832527439997</v>
      </c>
      <c r="BW60" s="18">
        <f t="shared" si="234"/>
        <v>32.518832527439997</v>
      </c>
      <c r="BX60" s="18">
        <f t="shared" si="234"/>
        <v>32.518832527439997</v>
      </c>
      <c r="BY60" s="18">
        <f t="shared" si="234"/>
        <v>32.518832527439997</v>
      </c>
      <c r="BZ60" s="18">
        <f t="shared" si="234"/>
        <v>32.518832527439997</v>
      </c>
      <c r="CA60" s="18">
        <f t="shared" si="234"/>
        <v>32.518832527439997</v>
      </c>
      <c r="CB60" s="18">
        <f t="shared" si="234"/>
        <v>32.518832527439997</v>
      </c>
      <c r="CC60" s="18">
        <f t="shared" si="234"/>
        <v>32.518832527439997</v>
      </c>
      <c r="CD60" s="18">
        <f t="shared" si="234"/>
        <v>32.518832527439997</v>
      </c>
      <c r="CE60" s="18">
        <f t="shared" si="234"/>
        <v>32.518832527439997</v>
      </c>
      <c r="CF60" s="18">
        <f t="shared" si="235"/>
        <v>32.518832527439997</v>
      </c>
      <c r="CG60" s="18">
        <f t="shared" si="235"/>
        <v>32.518832527439997</v>
      </c>
      <c r="CH60" s="18">
        <f t="shared" si="235"/>
        <v>32.518832527439997</v>
      </c>
      <c r="CI60" s="18">
        <f t="shared" si="235"/>
        <v>32.518832527439997</v>
      </c>
      <c r="CJ60" s="18">
        <f t="shared" si="235"/>
        <v>32.518832527439997</v>
      </c>
      <c r="CK60" s="18">
        <f t="shared" si="235"/>
        <v>32.518832527439997</v>
      </c>
      <c r="CL60" s="18">
        <f t="shared" si="236"/>
        <v>32.518832527439997</v>
      </c>
      <c r="CM60" s="18">
        <f t="shared" si="236"/>
        <v>32.518832527439997</v>
      </c>
      <c r="CN60" s="18">
        <f t="shared" si="236"/>
        <v>32.518832527439997</v>
      </c>
      <c r="CO60" s="18">
        <f t="shared" si="236"/>
        <v>32.518832527439997</v>
      </c>
      <c r="CP60" s="18">
        <f t="shared" si="236"/>
        <v>32.518832527439997</v>
      </c>
      <c r="CQ60" s="18">
        <f t="shared" si="236"/>
        <v>32.518832527439997</v>
      </c>
      <c r="CR60" s="18">
        <f t="shared" si="236"/>
        <v>32.518832527439997</v>
      </c>
      <c r="CS60" s="18">
        <f t="shared" si="236"/>
        <v>32.518832527439997</v>
      </c>
      <c r="CT60" s="18">
        <f t="shared" si="236"/>
        <v>32.518832527439997</v>
      </c>
      <c r="CU60" s="18">
        <f t="shared" si="236"/>
        <v>32.518832527439997</v>
      </c>
      <c r="CV60" s="18">
        <f t="shared" si="236"/>
        <v>32.518832527439997</v>
      </c>
      <c r="CW60" s="18">
        <f t="shared" si="236"/>
        <v>32.518832527439997</v>
      </c>
      <c r="CX60" s="18">
        <f t="shared" si="236"/>
        <v>32.518832527439997</v>
      </c>
      <c r="CY60" s="18">
        <f t="shared" si="236"/>
        <v>32.518832527439997</v>
      </c>
      <c r="DA60" s="18" t="str">
        <f t="shared" si="337"/>
        <v>SD</v>
      </c>
      <c r="DB60" s="18">
        <f t="shared" si="338"/>
        <v>32.518832527439997</v>
      </c>
      <c r="DC60" s="18">
        <f t="shared" si="339"/>
        <v>65.037665054879994</v>
      </c>
      <c r="DD60" s="18">
        <f t="shared" si="340"/>
        <v>97.556497582319992</v>
      </c>
      <c r="DE60" s="18">
        <f t="shared" si="341"/>
        <v>130.07533010975999</v>
      </c>
      <c r="DF60" s="18">
        <f t="shared" si="342"/>
        <v>162.59416263719999</v>
      </c>
      <c r="DG60" s="18">
        <f t="shared" si="343"/>
        <v>195.11299516463998</v>
      </c>
      <c r="DH60" s="18">
        <f t="shared" si="344"/>
        <v>227.63182769207998</v>
      </c>
      <c r="DI60" s="18">
        <f t="shared" si="345"/>
        <v>260.15066021951998</v>
      </c>
      <c r="DJ60" s="18">
        <f t="shared" si="346"/>
        <v>292.66949274695997</v>
      </c>
      <c r="DK60" s="18">
        <f t="shared" si="347"/>
        <v>325.18832527439997</v>
      </c>
      <c r="DL60" s="18">
        <f t="shared" si="348"/>
        <v>357.70715780183997</v>
      </c>
      <c r="DM60" s="18">
        <f t="shared" si="349"/>
        <v>390.22599032927997</v>
      </c>
      <c r="DN60" s="18">
        <f t="shared" si="350"/>
        <v>422.74482285671996</v>
      </c>
      <c r="DO60" s="18">
        <f t="shared" si="351"/>
        <v>455.26365538415996</v>
      </c>
      <c r="DP60" s="18">
        <f t="shared" si="352"/>
        <v>487.78248791159996</v>
      </c>
      <c r="DQ60" s="18">
        <f t="shared" si="353"/>
        <v>520.30132043903996</v>
      </c>
      <c r="DR60" s="18">
        <f t="shared" si="354"/>
        <v>552.82015296648001</v>
      </c>
      <c r="DS60" s="18">
        <f t="shared" si="355"/>
        <v>585.33898549392006</v>
      </c>
      <c r="DT60" s="18">
        <f t="shared" si="356"/>
        <v>617.85781802136012</v>
      </c>
      <c r="DU60" s="18">
        <f t="shared" si="357"/>
        <v>650.37665054880017</v>
      </c>
      <c r="DV60" s="18">
        <f t="shared" si="358"/>
        <v>682.89548307624023</v>
      </c>
      <c r="DW60" s="18">
        <f t="shared" si="359"/>
        <v>715.41431560368028</v>
      </c>
      <c r="DX60" s="18">
        <f t="shared" si="360"/>
        <v>747.93314813112033</v>
      </c>
      <c r="DY60" s="18">
        <f t="shared" si="361"/>
        <v>780.45198065856039</v>
      </c>
      <c r="DZ60" s="18">
        <f t="shared" si="362"/>
        <v>812.97081318600044</v>
      </c>
      <c r="EA60" s="18">
        <f t="shared" si="363"/>
        <v>845.4896457134405</v>
      </c>
      <c r="EB60" s="18">
        <f t="shared" si="364"/>
        <v>878.00847824088055</v>
      </c>
      <c r="EC60" s="18">
        <f t="shared" si="365"/>
        <v>910.5273107683206</v>
      </c>
      <c r="ED60" s="18">
        <f t="shared" si="366"/>
        <v>943.04614329576066</v>
      </c>
      <c r="EE60" s="18">
        <f t="shared" si="367"/>
        <v>975.56497582320071</v>
      </c>
      <c r="EF60" s="18">
        <f t="shared" si="368"/>
        <v>1008.0838083506408</v>
      </c>
      <c r="EG60" s="18">
        <f t="shared" si="369"/>
        <v>1040.6026408780808</v>
      </c>
      <c r="EH60" s="18">
        <f t="shared" si="370"/>
        <v>1073.1214734055209</v>
      </c>
      <c r="EI60" s="18">
        <f t="shared" si="371"/>
        <v>1105.6403059329609</v>
      </c>
      <c r="EJ60" s="18">
        <f t="shared" si="372"/>
        <v>1138.159138460401</v>
      </c>
      <c r="EK60" s="18">
        <f t="shared" si="373"/>
        <v>1170.677970987841</v>
      </c>
      <c r="EL60" s="18">
        <f t="shared" si="374"/>
        <v>1203.1968035152811</v>
      </c>
      <c r="EM60" s="18">
        <f t="shared" si="375"/>
        <v>1235.7156360427211</v>
      </c>
      <c r="EN60" s="18">
        <f t="shared" si="376"/>
        <v>1268.2344685701612</v>
      </c>
      <c r="EO60" s="18">
        <f t="shared" si="377"/>
        <v>1300.7533010976013</v>
      </c>
      <c r="EP60" s="18">
        <f t="shared" si="378"/>
        <v>1333.2721336250413</v>
      </c>
      <c r="EQ60" s="18">
        <f t="shared" si="379"/>
        <v>1365.7909661524814</v>
      </c>
      <c r="ER60" s="18">
        <f t="shared" si="380"/>
        <v>1398.3097986799214</v>
      </c>
      <c r="ES60" s="18">
        <f t="shared" si="381"/>
        <v>1430.8286312073615</v>
      </c>
      <c r="ET60" s="18">
        <f t="shared" si="382"/>
        <v>1463.3474637348015</v>
      </c>
      <c r="EU60" s="18">
        <f t="shared" si="383"/>
        <v>1495.8662962622416</v>
      </c>
      <c r="EV60" s="18">
        <f t="shared" si="384"/>
        <v>1528.3851287896816</v>
      </c>
      <c r="EW60" s="18">
        <f t="shared" si="385"/>
        <v>1560.9039613171217</v>
      </c>
      <c r="EX60" s="18">
        <f t="shared" si="386"/>
        <v>1593.4227938445617</v>
      </c>
      <c r="EY60" s="18">
        <f t="shared" si="387"/>
        <v>1625.9416263720018</v>
      </c>
      <c r="EZ60" s="18">
        <f t="shared" si="388"/>
        <v>1658.4604588994418</v>
      </c>
      <c r="FA60" s="18">
        <f t="shared" si="389"/>
        <v>1690.9792914268819</v>
      </c>
      <c r="FB60" s="18">
        <f t="shared" si="390"/>
        <v>1723.498123954322</v>
      </c>
      <c r="FC60" s="18">
        <f t="shared" si="391"/>
        <v>1756.016956481762</v>
      </c>
      <c r="FD60" s="18">
        <f t="shared" si="392"/>
        <v>1788.5357890092021</v>
      </c>
      <c r="FE60" s="18">
        <f t="shared" si="393"/>
        <v>1821.0546215366421</v>
      </c>
      <c r="FF60" s="18">
        <f t="shared" si="394"/>
        <v>1853.5734540640822</v>
      </c>
      <c r="FG60" s="18">
        <f t="shared" si="395"/>
        <v>1886.0922865915222</v>
      </c>
      <c r="FH60" s="18">
        <f t="shared" si="396"/>
        <v>1918.6111191189623</v>
      </c>
      <c r="FI60" s="18">
        <f t="shared" si="397"/>
        <v>1951.1299516464023</v>
      </c>
      <c r="FJ60" s="18">
        <f t="shared" si="398"/>
        <v>1983.6487841738424</v>
      </c>
      <c r="FK60" s="18">
        <f t="shared" si="399"/>
        <v>2016.1676167012824</v>
      </c>
      <c r="FL60" s="18">
        <f t="shared" si="400"/>
        <v>2048.6864492287223</v>
      </c>
      <c r="FM60" s="18">
        <f t="shared" si="401"/>
        <v>2081.2052817561621</v>
      </c>
      <c r="FN60" s="18">
        <f t="shared" si="402"/>
        <v>2113.7241142836019</v>
      </c>
      <c r="FO60" s="18">
        <f t="shared" si="403"/>
        <v>2146.2429468110417</v>
      </c>
      <c r="FP60" s="18">
        <f t="shared" si="404"/>
        <v>2178.7617793384816</v>
      </c>
      <c r="FQ60" s="18">
        <f t="shared" si="405"/>
        <v>2211.2806118659214</v>
      </c>
      <c r="FR60" s="18">
        <f t="shared" si="406"/>
        <v>2243.7994443933612</v>
      </c>
      <c r="FS60" s="18">
        <f t="shared" si="407"/>
        <v>2276.3182769208011</v>
      </c>
      <c r="FT60" s="18">
        <f t="shared" si="408"/>
        <v>2308.8371094482409</v>
      </c>
      <c r="FU60" s="18">
        <f t="shared" si="409"/>
        <v>2341.3559419756807</v>
      </c>
      <c r="FV60" s="18">
        <f t="shared" si="410"/>
        <v>2373.8747745031205</v>
      </c>
      <c r="FW60" s="18">
        <f t="shared" si="411"/>
        <v>2406.3936070305604</v>
      </c>
      <c r="FX60" s="18">
        <f t="shared" si="412"/>
        <v>2438.9124395580002</v>
      </c>
      <c r="FY60" s="18">
        <f t="shared" si="413"/>
        <v>2471.43127208544</v>
      </c>
      <c r="FZ60" s="18">
        <f t="shared" si="414"/>
        <v>2503.9501046128798</v>
      </c>
      <c r="GA60" s="18">
        <f t="shared" si="415"/>
        <v>2536.4689371403197</v>
      </c>
      <c r="GB60" s="18">
        <f t="shared" si="416"/>
        <v>2568.9877696677595</v>
      </c>
      <c r="GC60" s="18">
        <f t="shared" si="417"/>
        <v>2601.5066021951993</v>
      </c>
      <c r="GD60" s="18">
        <f t="shared" si="418"/>
        <v>2634.0254347226391</v>
      </c>
      <c r="GE60" s="18">
        <f t="shared" si="419"/>
        <v>2666.544267250079</v>
      </c>
      <c r="GF60" s="18">
        <f t="shared" si="420"/>
        <v>2699.0630997775188</v>
      </c>
      <c r="GG60" s="18">
        <f t="shared" si="421"/>
        <v>2731.5819323049586</v>
      </c>
      <c r="GH60" s="18">
        <f t="shared" si="422"/>
        <v>2764.1007648323985</v>
      </c>
      <c r="GI60" s="18">
        <f t="shared" si="423"/>
        <v>2796.6195973598383</v>
      </c>
      <c r="GJ60" s="18">
        <f t="shared" si="424"/>
        <v>2829.1384298872781</v>
      </c>
      <c r="GK60" s="18">
        <f t="shared" si="425"/>
        <v>2861.6572624147179</v>
      </c>
      <c r="GL60" s="18">
        <f t="shared" si="426"/>
        <v>2894.1760949421578</v>
      </c>
      <c r="GM60" s="18">
        <f t="shared" si="427"/>
        <v>2926.6949274695976</v>
      </c>
      <c r="GN60" s="18">
        <f t="shared" si="428"/>
        <v>2959.2137599970374</v>
      </c>
      <c r="GO60" s="18">
        <f t="shared" si="429"/>
        <v>2991.7325925244772</v>
      </c>
      <c r="GP60" s="18">
        <f t="shared" si="430"/>
        <v>3024.2514250519171</v>
      </c>
      <c r="GQ60" s="18">
        <f t="shared" si="431"/>
        <v>3056.7702575793569</v>
      </c>
      <c r="GR60" s="18">
        <f t="shared" si="432"/>
        <v>3089.2890901067967</v>
      </c>
      <c r="GS60" s="18">
        <f t="shared" si="433"/>
        <v>3121.8079226342365</v>
      </c>
      <c r="GT60" s="18">
        <f t="shared" si="434"/>
        <v>3154.3267551616764</v>
      </c>
      <c r="GU60" s="18">
        <f t="shared" si="435"/>
        <v>3186.8455876891162</v>
      </c>
      <c r="GV60" s="18">
        <f t="shared" si="436"/>
        <v>3219.364420216556</v>
      </c>
      <c r="GW60" s="18">
        <f t="shared" si="437"/>
        <v>3251.8832527439959</v>
      </c>
      <c r="GX60" s="18"/>
    </row>
    <row r="61" spans="1:206" x14ac:dyDescent="0.25">
      <c r="B61" t="s">
        <v>152</v>
      </c>
      <c r="C61">
        <v>2.34</v>
      </c>
      <c r="D61" s="18">
        <f t="shared" si="230"/>
        <v>52.11922473576</v>
      </c>
      <c r="E61" s="18">
        <f t="shared" si="230"/>
        <v>52.11922473576</v>
      </c>
      <c r="F61" s="18">
        <f t="shared" si="230"/>
        <v>52.11922473576</v>
      </c>
      <c r="G61" s="18">
        <f t="shared" si="230"/>
        <v>52.11922473576</v>
      </c>
      <c r="H61" s="18">
        <f t="shared" si="230"/>
        <v>52.11922473576</v>
      </c>
      <c r="I61" s="18">
        <f t="shared" si="230"/>
        <v>52.11922473576</v>
      </c>
      <c r="J61" s="18">
        <f t="shared" si="230"/>
        <v>52.11922473576</v>
      </c>
      <c r="K61" s="18">
        <f t="shared" si="230"/>
        <v>52.11922473576</v>
      </c>
      <c r="L61" s="18">
        <f t="shared" si="230"/>
        <v>52.11922473576</v>
      </c>
      <c r="M61" s="18">
        <f t="shared" si="230"/>
        <v>52.11922473576</v>
      </c>
      <c r="N61" s="18">
        <f t="shared" si="230"/>
        <v>52.11922473576</v>
      </c>
      <c r="O61" s="18">
        <f t="shared" si="230"/>
        <v>52.11922473576</v>
      </c>
      <c r="P61" s="18">
        <f t="shared" si="230"/>
        <v>52.11922473576</v>
      </c>
      <c r="Q61" s="18">
        <f t="shared" si="230"/>
        <v>52.11922473576</v>
      </c>
      <c r="R61" s="18">
        <f t="shared" si="230"/>
        <v>52.11922473576</v>
      </c>
      <c r="S61" s="18">
        <f t="shared" si="230"/>
        <v>52.11922473576</v>
      </c>
      <c r="T61" s="18">
        <f t="shared" si="231"/>
        <v>52.11922473576</v>
      </c>
      <c r="U61" s="18">
        <f t="shared" si="231"/>
        <v>52.11922473576</v>
      </c>
      <c r="V61" s="18">
        <f t="shared" si="231"/>
        <v>52.11922473576</v>
      </c>
      <c r="W61" s="18">
        <f t="shared" si="231"/>
        <v>52.11922473576</v>
      </c>
      <c r="X61" s="18">
        <f t="shared" si="231"/>
        <v>52.11922473576</v>
      </c>
      <c r="Y61" s="18">
        <f t="shared" si="231"/>
        <v>52.11922473576</v>
      </c>
      <c r="Z61" s="18">
        <f t="shared" si="231"/>
        <v>52.11922473576</v>
      </c>
      <c r="AA61" s="18">
        <f t="shared" si="231"/>
        <v>52.11922473576</v>
      </c>
      <c r="AB61" s="18">
        <f t="shared" si="231"/>
        <v>52.11922473576</v>
      </c>
      <c r="AC61" s="18">
        <f t="shared" si="231"/>
        <v>52.11922473576</v>
      </c>
      <c r="AD61" s="18">
        <f t="shared" si="231"/>
        <v>52.11922473576</v>
      </c>
      <c r="AE61" s="18">
        <f t="shared" si="231"/>
        <v>52.11922473576</v>
      </c>
      <c r="AF61" s="18">
        <f t="shared" si="231"/>
        <v>52.11922473576</v>
      </c>
      <c r="AG61" s="18">
        <f t="shared" si="231"/>
        <v>52.11922473576</v>
      </c>
      <c r="AH61" s="18">
        <f t="shared" si="231"/>
        <v>52.11922473576</v>
      </c>
      <c r="AI61" s="18">
        <f t="shared" si="231"/>
        <v>52.11922473576</v>
      </c>
      <c r="AJ61" s="18">
        <f t="shared" si="232"/>
        <v>52.11922473576</v>
      </c>
      <c r="AK61" s="18">
        <f t="shared" si="232"/>
        <v>52.11922473576</v>
      </c>
      <c r="AL61" s="18">
        <f t="shared" si="232"/>
        <v>52.11922473576</v>
      </c>
      <c r="AM61" s="18">
        <f t="shared" si="232"/>
        <v>52.11922473576</v>
      </c>
      <c r="AN61" s="18">
        <f t="shared" si="232"/>
        <v>52.11922473576</v>
      </c>
      <c r="AO61" s="18">
        <f t="shared" si="232"/>
        <v>52.11922473576</v>
      </c>
      <c r="AP61" s="18">
        <f t="shared" si="232"/>
        <v>52.11922473576</v>
      </c>
      <c r="AQ61" s="18">
        <f t="shared" si="232"/>
        <v>52.11922473576</v>
      </c>
      <c r="AR61" s="18">
        <f t="shared" si="232"/>
        <v>52.11922473576</v>
      </c>
      <c r="AS61" s="18">
        <f t="shared" si="232"/>
        <v>52.11922473576</v>
      </c>
      <c r="AT61" s="18">
        <f t="shared" si="232"/>
        <v>52.11922473576</v>
      </c>
      <c r="AU61" s="18">
        <f t="shared" si="232"/>
        <v>52.11922473576</v>
      </c>
      <c r="AV61" s="18">
        <f t="shared" si="232"/>
        <v>52.11922473576</v>
      </c>
      <c r="AW61" s="18">
        <f t="shared" si="232"/>
        <v>52.11922473576</v>
      </c>
      <c r="AX61" s="18">
        <f t="shared" si="232"/>
        <v>52.11922473576</v>
      </c>
      <c r="AY61" s="18">
        <f t="shared" si="232"/>
        <v>52.11922473576</v>
      </c>
      <c r="AZ61" s="18">
        <f t="shared" si="233"/>
        <v>52.11922473576</v>
      </c>
      <c r="BA61" s="18">
        <f t="shared" si="233"/>
        <v>52.11922473576</v>
      </c>
      <c r="BB61" s="18">
        <f t="shared" si="233"/>
        <v>52.11922473576</v>
      </c>
      <c r="BC61" s="18">
        <f t="shared" si="233"/>
        <v>52.11922473576</v>
      </c>
      <c r="BD61" s="18">
        <f t="shared" si="233"/>
        <v>52.11922473576</v>
      </c>
      <c r="BE61" s="18">
        <f t="shared" si="233"/>
        <v>52.11922473576</v>
      </c>
      <c r="BF61" s="18">
        <f t="shared" si="233"/>
        <v>52.11922473576</v>
      </c>
      <c r="BG61" s="18">
        <f t="shared" si="233"/>
        <v>52.11922473576</v>
      </c>
      <c r="BH61" s="18">
        <f t="shared" si="233"/>
        <v>52.11922473576</v>
      </c>
      <c r="BI61" s="18">
        <f t="shared" si="233"/>
        <v>52.11922473576</v>
      </c>
      <c r="BJ61" s="18">
        <f t="shared" si="233"/>
        <v>52.11922473576</v>
      </c>
      <c r="BK61" s="18">
        <f t="shared" si="233"/>
        <v>52.11922473576</v>
      </c>
      <c r="BL61" s="18">
        <f t="shared" si="233"/>
        <v>52.11922473576</v>
      </c>
      <c r="BM61" s="18">
        <f t="shared" si="233"/>
        <v>52.11922473576</v>
      </c>
      <c r="BN61" s="18">
        <f t="shared" si="233"/>
        <v>52.11922473576</v>
      </c>
      <c r="BO61" s="18">
        <f t="shared" si="233"/>
        <v>52.11922473576</v>
      </c>
      <c r="BP61" s="18">
        <f t="shared" si="234"/>
        <v>52.11922473576</v>
      </c>
      <c r="BQ61" s="18">
        <f t="shared" si="234"/>
        <v>52.11922473576</v>
      </c>
      <c r="BR61" s="18">
        <f t="shared" si="234"/>
        <v>52.11922473576</v>
      </c>
      <c r="BS61" s="18">
        <f t="shared" si="234"/>
        <v>52.11922473576</v>
      </c>
      <c r="BT61" s="18">
        <f t="shared" si="234"/>
        <v>52.11922473576</v>
      </c>
      <c r="BU61" s="18">
        <f t="shared" si="234"/>
        <v>52.11922473576</v>
      </c>
      <c r="BV61" s="18">
        <f t="shared" si="234"/>
        <v>52.11922473576</v>
      </c>
      <c r="BW61" s="18">
        <f t="shared" si="234"/>
        <v>52.11922473576</v>
      </c>
      <c r="BX61" s="18">
        <f t="shared" si="234"/>
        <v>52.11922473576</v>
      </c>
      <c r="BY61" s="18">
        <f t="shared" si="234"/>
        <v>52.11922473576</v>
      </c>
      <c r="BZ61" s="18">
        <f t="shared" si="234"/>
        <v>52.11922473576</v>
      </c>
      <c r="CA61" s="18">
        <f t="shared" si="234"/>
        <v>52.11922473576</v>
      </c>
      <c r="CB61" s="18">
        <f t="shared" si="234"/>
        <v>52.11922473576</v>
      </c>
      <c r="CC61" s="18">
        <f t="shared" si="234"/>
        <v>52.11922473576</v>
      </c>
      <c r="CD61" s="18">
        <f t="shared" si="234"/>
        <v>52.11922473576</v>
      </c>
      <c r="CE61" s="18">
        <f t="shared" si="234"/>
        <v>52.11922473576</v>
      </c>
      <c r="CF61" s="18">
        <f t="shared" si="235"/>
        <v>52.11922473576</v>
      </c>
      <c r="CG61" s="18">
        <f t="shared" si="235"/>
        <v>52.11922473576</v>
      </c>
      <c r="CH61" s="18">
        <f t="shared" si="235"/>
        <v>52.11922473576</v>
      </c>
      <c r="CI61" s="18">
        <f t="shared" si="235"/>
        <v>52.11922473576</v>
      </c>
      <c r="CJ61" s="18">
        <f t="shared" si="235"/>
        <v>52.11922473576</v>
      </c>
      <c r="CK61" s="18">
        <f t="shared" si="235"/>
        <v>52.11922473576</v>
      </c>
      <c r="CL61" s="18">
        <f t="shared" si="236"/>
        <v>52.11922473576</v>
      </c>
      <c r="CM61" s="18">
        <f t="shared" si="236"/>
        <v>52.11922473576</v>
      </c>
      <c r="CN61" s="18">
        <f t="shared" si="236"/>
        <v>52.11922473576</v>
      </c>
      <c r="CO61" s="18">
        <f t="shared" si="236"/>
        <v>52.11922473576</v>
      </c>
      <c r="CP61" s="18">
        <f t="shared" si="236"/>
        <v>52.11922473576</v>
      </c>
      <c r="CQ61" s="18">
        <f t="shared" si="236"/>
        <v>52.11922473576</v>
      </c>
      <c r="CR61" s="18">
        <f t="shared" si="236"/>
        <v>52.11922473576</v>
      </c>
      <c r="CS61" s="18">
        <f t="shared" si="236"/>
        <v>52.11922473576</v>
      </c>
      <c r="CT61" s="18">
        <f t="shared" si="236"/>
        <v>52.11922473576</v>
      </c>
      <c r="CU61" s="18">
        <f t="shared" si="236"/>
        <v>52.11922473576</v>
      </c>
      <c r="CV61" s="18">
        <f t="shared" si="236"/>
        <v>52.11922473576</v>
      </c>
      <c r="CW61" s="18">
        <f t="shared" si="236"/>
        <v>52.11922473576</v>
      </c>
      <c r="CX61" s="18">
        <f t="shared" si="236"/>
        <v>52.11922473576</v>
      </c>
      <c r="CY61" s="18">
        <f t="shared" si="236"/>
        <v>52.11922473576</v>
      </c>
      <c r="DA61" s="18" t="str">
        <f t="shared" si="337"/>
        <v>SE</v>
      </c>
      <c r="DB61" s="18">
        <f t="shared" si="338"/>
        <v>52.11922473576</v>
      </c>
      <c r="DC61" s="18">
        <f t="shared" si="339"/>
        <v>104.23844947152</v>
      </c>
      <c r="DD61" s="18">
        <f t="shared" si="340"/>
        <v>156.35767420728001</v>
      </c>
      <c r="DE61" s="18">
        <f t="shared" si="341"/>
        <v>208.47689894304</v>
      </c>
      <c r="DF61" s="18">
        <f t="shared" si="342"/>
        <v>260.59612367879998</v>
      </c>
      <c r="DG61" s="18">
        <f t="shared" si="343"/>
        <v>312.71534841455997</v>
      </c>
      <c r="DH61" s="18">
        <f t="shared" si="344"/>
        <v>364.83457315031995</v>
      </c>
      <c r="DI61" s="18">
        <f t="shared" si="345"/>
        <v>416.95379788607994</v>
      </c>
      <c r="DJ61" s="18">
        <f t="shared" si="346"/>
        <v>469.07302262183993</v>
      </c>
      <c r="DK61" s="18">
        <f t="shared" si="347"/>
        <v>521.19224735759997</v>
      </c>
      <c r="DL61" s="18">
        <f t="shared" si="348"/>
        <v>573.31147209335995</v>
      </c>
      <c r="DM61" s="18">
        <f t="shared" si="349"/>
        <v>625.43069682911994</v>
      </c>
      <c r="DN61" s="18">
        <f t="shared" si="350"/>
        <v>677.54992156487992</v>
      </c>
      <c r="DO61" s="18">
        <f t="shared" si="351"/>
        <v>729.66914630063991</v>
      </c>
      <c r="DP61" s="18">
        <f t="shared" si="352"/>
        <v>781.78837103639989</v>
      </c>
      <c r="DQ61" s="18">
        <f t="shared" si="353"/>
        <v>833.90759577215988</v>
      </c>
      <c r="DR61" s="18">
        <f t="shared" si="354"/>
        <v>886.02682050791987</v>
      </c>
      <c r="DS61" s="18">
        <f t="shared" si="355"/>
        <v>938.14604524367985</v>
      </c>
      <c r="DT61" s="18">
        <f t="shared" si="356"/>
        <v>990.26526997943984</v>
      </c>
      <c r="DU61" s="18">
        <f t="shared" si="357"/>
        <v>1042.3844947151999</v>
      </c>
      <c r="DV61" s="18">
        <f t="shared" si="358"/>
        <v>1094.50371945096</v>
      </c>
      <c r="DW61" s="18">
        <f t="shared" si="359"/>
        <v>1146.6229441867201</v>
      </c>
      <c r="DX61" s="18">
        <f t="shared" si="360"/>
        <v>1198.7421689224802</v>
      </c>
      <c r="DY61" s="18">
        <f t="shared" si="361"/>
        <v>1250.8613936582403</v>
      </c>
      <c r="DZ61" s="18">
        <f t="shared" si="362"/>
        <v>1302.9806183940004</v>
      </c>
      <c r="EA61" s="18">
        <f t="shared" si="363"/>
        <v>1355.0998431297605</v>
      </c>
      <c r="EB61" s="18">
        <f t="shared" si="364"/>
        <v>1407.2190678655206</v>
      </c>
      <c r="EC61" s="18">
        <f t="shared" si="365"/>
        <v>1459.3382926012807</v>
      </c>
      <c r="ED61" s="18">
        <f t="shared" si="366"/>
        <v>1511.4575173370408</v>
      </c>
      <c r="EE61" s="18">
        <f t="shared" si="367"/>
        <v>1563.5767420728009</v>
      </c>
      <c r="EF61" s="18">
        <f t="shared" si="368"/>
        <v>1615.695966808561</v>
      </c>
      <c r="EG61" s="18">
        <f t="shared" si="369"/>
        <v>1667.8151915443211</v>
      </c>
      <c r="EH61" s="18">
        <f t="shared" si="370"/>
        <v>1719.9344162800812</v>
      </c>
      <c r="EI61" s="18">
        <f t="shared" si="371"/>
        <v>1772.0536410158413</v>
      </c>
      <c r="EJ61" s="18">
        <f t="shared" si="372"/>
        <v>1824.1728657516014</v>
      </c>
      <c r="EK61" s="18">
        <f t="shared" si="373"/>
        <v>1876.2920904873615</v>
      </c>
      <c r="EL61" s="18">
        <f t="shared" si="374"/>
        <v>1928.4113152231216</v>
      </c>
      <c r="EM61" s="18">
        <f t="shared" si="375"/>
        <v>1980.5305399588817</v>
      </c>
      <c r="EN61" s="18">
        <f t="shared" si="376"/>
        <v>2032.6497646946418</v>
      </c>
      <c r="EO61" s="18">
        <f t="shared" si="377"/>
        <v>2084.7689894304017</v>
      </c>
      <c r="EP61" s="18">
        <f t="shared" si="378"/>
        <v>2136.8882141661616</v>
      </c>
      <c r="EQ61" s="18">
        <f t="shared" si="379"/>
        <v>2189.0074389019214</v>
      </c>
      <c r="ER61" s="18">
        <f t="shared" si="380"/>
        <v>2241.1266636376813</v>
      </c>
      <c r="ES61" s="18">
        <f t="shared" si="381"/>
        <v>2293.2458883734412</v>
      </c>
      <c r="ET61" s="18">
        <f t="shared" si="382"/>
        <v>2345.365113109201</v>
      </c>
      <c r="EU61" s="18">
        <f t="shared" si="383"/>
        <v>2397.4843378449609</v>
      </c>
      <c r="EV61" s="18">
        <f t="shared" si="384"/>
        <v>2449.6035625807208</v>
      </c>
      <c r="EW61" s="18">
        <f t="shared" si="385"/>
        <v>2501.7227873164807</v>
      </c>
      <c r="EX61" s="18">
        <f t="shared" si="386"/>
        <v>2553.8420120522405</v>
      </c>
      <c r="EY61" s="18">
        <f t="shared" si="387"/>
        <v>2605.9612367880004</v>
      </c>
      <c r="EZ61" s="18">
        <f t="shared" si="388"/>
        <v>2658.0804615237603</v>
      </c>
      <c r="FA61" s="18">
        <f t="shared" si="389"/>
        <v>2710.1996862595201</v>
      </c>
      <c r="FB61" s="18">
        <f t="shared" si="390"/>
        <v>2762.31891099528</v>
      </c>
      <c r="FC61" s="18">
        <f t="shared" si="391"/>
        <v>2814.4381357310399</v>
      </c>
      <c r="FD61" s="18">
        <f t="shared" si="392"/>
        <v>2866.5573604667998</v>
      </c>
      <c r="FE61" s="18">
        <f t="shared" si="393"/>
        <v>2918.6765852025596</v>
      </c>
      <c r="FF61" s="18">
        <f t="shared" si="394"/>
        <v>2970.7958099383195</v>
      </c>
      <c r="FG61" s="18">
        <f t="shared" si="395"/>
        <v>3022.9150346740794</v>
      </c>
      <c r="FH61" s="18">
        <f t="shared" si="396"/>
        <v>3075.0342594098393</v>
      </c>
      <c r="FI61" s="18">
        <f t="shared" si="397"/>
        <v>3127.1534841455991</v>
      </c>
      <c r="FJ61" s="18">
        <f t="shared" si="398"/>
        <v>3179.272708881359</v>
      </c>
      <c r="FK61" s="18">
        <f t="shared" si="399"/>
        <v>3231.3919336171189</v>
      </c>
      <c r="FL61" s="18">
        <f t="shared" si="400"/>
        <v>3283.5111583528787</v>
      </c>
      <c r="FM61" s="18">
        <f t="shared" si="401"/>
        <v>3335.6303830886386</v>
      </c>
      <c r="FN61" s="18">
        <f t="shared" si="402"/>
        <v>3387.7496078243985</v>
      </c>
      <c r="FO61" s="18">
        <f t="shared" si="403"/>
        <v>3439.8688325601584</v>
      </c>
      <c r="FP61" s="18">
        <f t="shared" si="404"/>
        <v>3491.9880572959182</v>
      </c>
      <c r="FQ61" s="18">
        <f t="shared" si="405"/>
        <v>3544.1072820316781</v>
      </c>
      <c r="FR61" s="18">
        <f t="shared" si="406"/>
        <v>3596.226506767438</v>
      </c>
      <c r="FS61" s="18">
        <f t="shared" si="407"/>
        <v>3648.3457315031978</v>
      </c>
      <c r="FT61" s="18">
        <f t="shared" si="408"/>
        <v>3700.4649562389577</v>
      </c>
      <c r="FU61" s="18">
        <f t="shared" si="409"/>
        <v>3752.5841809747176</v>
      </c>
      <c r="FV61" s="18">
        <f t="shared" si="410"/>
        <v>3804.7034057104775</v>
      </c>
      <c r="FW61" s="18">
        <f t="shared" si="411"/>
        <v>3856.8226304462373</v>
      </c>
      <c r="FX61" s="18">
        <f t="shared" si="412"/>
        <v>3908.9418551819972</v>
      </c>
      <c r="FY61" s="18">
        <f t="shared" si="413"/>
        <v>3961.0610799177571</v>
      </c>
      <c r="FZ61" s="18">
        <f t="shared" si="414"/>
        <v>4013.1803046535169</v>
      </c>
      <c r="GA61" s="18">
        <f t="shared" si="415"/>
        <v>4065.2995293892768</v>
      </c>
      <c r="GB61" s="18">
        <f t="shared" si="416"/>
        <v>4117.4187541250367</v>
      </c>
      <c r="GC61" s="18">
        <f t="shared" si="417"/>
        <v>4169.537978860797</v>
      </c>
      <c r="GD61" s="18">
        <f t="shared" si="418"/>
        <v>4221.6572035965573</v>
      </c>
      <c r="GE61" s="18">
        <f t="shared" si="419"/>
        <v>4273.7764283323177</v>
      </c>
      <c r="GF61" s="18">
        <f t="shared" si="420"/>
        <v>4325.895653068078</v>
      </c>
      <c r="GG61" s="18">
        <f t="shared" si="421"/>
        <v>4378.0148778038383</v>
      </c>
      <c r="GH61" s="18">
        <f t="shared" si="422"/>
        <v>4430.1341025395986</v>
      </c>
      <c r="GI61" s="18">
        <f t="shared" si="423"/>
        <v>4482.253327275359</v>
      </c>
      <c r="GJ61" s="18">
        <f t="shared" si="424"/>
        <v>4534.3725520111193</v>
      </c>
      <c r="GK61" s="18">
        <f t="shared" si="425"/>
        <v>4586.4917767468796</v>
      </c>
      <c r="GL61" s="18">
        <f t="shared" si="426"/>
        <v>4638.6110014826399</v>
      </c>
      <c r="GM61" s="18">
        <f t="shared" si="427"/>
        <v>4690.7302262184003</v>
      </c>
      <c r="GN61" s="18">
        <f t="shared" si="428"/>
        <v>4742.8494509541606</v>
      </c>
      <c r="GO61" s="18">
        <f t="shared" si="429"/>
        <v>4794.9686756899209</v>
      </c>
      <c r="GP61" s="18">
        <f t="shared" si="430"/>
        <v>4847.0879004256813</v>
      </c>
      <c r="GQ61" s="18">
        <f t="shared" si="431"/>
        <v>4899.2071251614416</v>
      </c>
      <c r="GR61" s="18">
        <f t="shared" si="432"/>
        <v>4951.3263498972019</v>
      </c>
      <c r="GS61" s="18">
        <f t="shared" si="433"/>
        <v>5003.4455746329622</v>
      </c>
      <c r="GT61" s="18">
        <f t="shared" si="434"/>
        <v>5055.5647993687226</v>
      </c>
      <c r="GU61" s="18">
        <f t="shared" si="435"/>
        <v>5107.6840241044829</v>
      </c>
      <c r="GV61" s="18">
        <f t="shared" si="436"/>
        <v>5159.8032488402432</v>
      </c>
      <c r="GW61" s="18">
        <f t="shared" si="437"/>
        <v>5211.9224735760035</v>
      </c>
      <c r="GX61" s="18"/>
    </row>
    <row r="62" spans="1:206" x14ac:dyDescent="0.25">
      <c r="B62" t="s">
        <v>154</v>
      </c>
      <c r="C62">
        <v>2.98</v>
      </c>
      <c r="D62" s="18">
        <f t="shared" si="230"/>
        <v>66.374055432719999</v>
      </c>
      <c r="E62" s="18">
        <f t="shared" si="230"/>
        <v>66.374055432719999</v>
      </c>
      <c r="F62" s="18">
        <f t="shared" si="230"/>
        <v>66.374055432719999</v>
      </c>
      <c r="G62" s="18">
        <f t="shared" si="230"/>
        <v>66.374055432719999</v>
      </c>
      <c r="H62" s="18">
        <f t="shared" si="230"/>
        <v>66.374055432719999</v>
      </c>
      <c r="I62" s="18">
        <f t="shared" si="230"/>
        <v>66.374055432719999</v>
      </c>
      <c r="J62" s="18">
        <f t="shared" si="230"/>
        <v>66.374055432719999</v>
      </c>
      <c r="K62" s="18">
        <f t="shared" si="230"/>
        <v>66.374055432719999</v>
      </c>
      <c r="L62" s="18">
        <f t="shared" si="230"/>
        <v>66.374055432719999</v>
      </c>
      <c r="M62" s="18">
        <f t="shared" si="230"/>
        <v>66.374055432719999</v>
      </c>
      <c r="N62" s="18">
        <f t="shared" si="230"/>
        <v>66.374055432719999</v>
      </c>
      <c r="O62" s="18">
        <f t="shared" si="230"/>
        <v>66.374055432719999</v>
      </c>
      <c r="P62" s="18">
        <f t="shared" si="230"/>
        <v>66.374055432719999</v>
      </c>
      <c r="Q62" s="18">
        <f t="shared" si="230"/>
        <v>66.374055432719999</v>
      </c>
      <c r="R62" s="18">
        <f t="shared" si="230"/>
        <v>66.374055432719999</v>
      </c>
      <c r="S62" s="18">
        <f t="shared" si="230"/>
        <v>66.374055432719999</v>
      </c>
      <c r="T62" s="18">
        <f t="shared" si="231"/>
        <v>66.374055432719999</v>
      </c>
      <c r="U62" s="18">
        <f t="shared" si="231"/>
        <v>66.374055432719999</v>
      </c>
      <c r="V62" s="18">
        <f t="shared" si="231"/>
        <v>66.374055432719999</v>
      </c>
      <c r="W62" s="18">
        <f t="shared" si="231"/>
        <v>66.374055432719999</v>
      </c>
      <c r="X62" s="18">
        <f t="shared" si="231"/>
        <v>66.374055432719999</v>
      </c>
      <c r="Y62" s="18">
        <f t="shared" si="231"/>
        <v>66.374055432719999</v>
      </c>
      <c r="Z62" s="18">
        <f t="shared" si="231"/>
        <v>66.374055432719999</v>
      </c>
      <c r="AA62" s="18">
        <f t="shared" si="231"/>
        <v>66.374055432719999</v>
      </c>
      <c r="AB62" s="18">
        <f t="shared" si="231"/>
        <v>66.374055432719999</v>
      </c>
      <c r="AC62" s="18">
        <f t="shared" si="231"/>
        <v>66.374055432719999</v>
      </c>
      <c r="AD62" s="18">
        <f t="shared" si="231"/>
        <v>66.374055432719999</v>
      </c>
      <c r="AE62" s="18">
        <f t="shared" si="231"/>
        <v>66.374055432719999</v>
      </c>
      <c r="AF62" s="18">
        <f t="shared" si="231"/>
        <v>66.374055432719999</v>
      </c>
      <c r="AG62" s="18">
        <f t="shared" si="231"/>
        <v>66.374055432719999</v>
      </c>
      <c r="AH62" s="18">
        <f t="shared" si="231"/>
        <v>66.374055432719999</v>
      </c>
      <c r="AI62" s="18">
        <f t="shared" si="231"/>
        <v>66.374055432719999</v>
      </c>
      <c r="AJ62" s="18">
        <f t="shared" si="232"/>
        <v>66.374055432719999</v>
      </c>
      <c r="AK62" s="18">
        <f t="shared" si="232"/>
        <v>66.374055432719999</v>
      </c>
      <c r="AL62" s="18">
        <f t="shared" si="232"/>
        <v>66.374055432719999</v>
      </c>
      <c r="AM62" s="18">
        <f t="shared" si="232"/>
        <v>66.374055432719999</v>
      </c>
      <c r="AN62" s="18">
        <f t="shared" si="232"/>
        <v>66.374055432719999</v>
      </c>
      <c r="AO62" s="18">
        <f t="shared" si="232"/>
        <v>66.374055432719999</v>
      </c>
      <c r="AP62" s="18">
        <f t="shared" si="232"/>
        <v>66.374055432719999</v>
      </c>
      <c r="AQ62" s="18">
        <f t="shared" si="232"/>
        <v>66.374055432719999</v>
      </c>
      <c r="AR62" s="18">
        <f t="shared" si="232"/>
        <v>66.374055432719999</v>
      </c>
      <c r="AS62" s="18">
        <f t="shared" si="232"/>
        <v>66.374055432719999</v>
      </c>
      <c r="AT62" s="18">
        <f t="shared" si="232"/>
        <v>66.374055432719999</v>
      </c>
      <c r="AU62" s="18">
        <f t="shared" si="232"/>
        <v>66.374055432719999</v>
      </c>
      <c r="AV62" s="18">
        <f t="shared" si="232"/>
        <v>66.374055432719999</v>
      </c>
      <c r="AW62" s="18">
        <f t="shared" si="232"/>
        <v>66.374055432719999</v>
      </c>
      <c r="AX62" s="18">
        <f t="shared" si="232"/>
        <v>66.374055432719999</v>
      </c>
      <c r="AY62" s="18">
        <f t="shared" si="232"/>
        <v>66.374055432719999</v>
      </c>
      <c r="AZ62" s="18">
        <f t="shared" si="233"/>
        <v>66.374055432719999</v>
      </c>
      <c r="BA62" s="18">
        <f t="shared" si="233"/>
        <v>66.374055432719999</v>
      </c>
      <c r="BB62" s="18">
        <f t="shared" si="233"/>
        <v>66.374055432719999</v>
      </c>
      <c r="BC62" s="18">
        <f t="shared" si="233"/>
        <v>66.374055432719999</v>
      </c>
      <c r="BD62" s="18">
        <f t="shared" si="233"/>
        <v>66.374055432719999</v>
      </c>
      <c r="BE62" s="18">
        <f t="shared" si="233"/>
        <v>66.374055432719999</v>
      </c>
      <c r="BF62" s="18">
        <f t="shared" si="233"/>
        <v>66.374055432719999</v>
      </c>
      <c r="BG62" s="18">
        <f t="shared" si="233"/>
        <v>66.374055432719999</v>
      </c>
      <c r="BH62" s="18">
        <f t="shared" si="233"/>
        <v>66.374055432719999</v>
      </c>
      <c r="BI62" s="18">
        <f t="shared" si="233"/>
        <v>66.374055432719999</v>
      </c>
      <c r="BJ62" s="18">
        <f t="shared" si="233"/>
        <v>66.374055432719999</v>
      </c>
      <c r="BK62" s="18">
        <f t="shared" si="233"/>
        <v>66.374055432719999</v>
      </c>
      <c r="BL62" s="18">
        <f t="shared" si="233"/>
        <v>66.374055432719999</v>
      </c>
      <c r="BM62" s="18">
        <f t="shared" si="233"/>
        <v>66.374055432719999</v>
      </c>
      <c r="BN62" s="18">
        <f t="shared" si="233"/>
        <v>66.374055432719999</v>
      </c>
      <c r="BO62" s="18">
        <f t="shared" si="233"/>
        <v>66.374055432719999</v>
      </c>
      <c r="BP62" s="18">
        <f t="shared" si="234"/>
        <v>66.374055432719999</v>
      </c>
      <c r="BQ62" s="18">
        <f t="shared" si="234"/>
        <v>66.374055432719999</v>
      </c>
      <c r="BR62" s="18">
        <f t="shared" si="234"/>
        <v>66.374055432719999</v>
      </c>
      <c r="BS62" s="18">
        <f t="shared" si="234"/>
        <v>66.374055432719999</v>
      </c>
      <c r="BT62" s="18">
        <f t="shared" si="234"/>
        <v>66.374055432719999</v>
      </c>
      <c r="BU62" s="18">
        <f t="shared" si="234"/>
        <v>66.374055432719999</v>
      </c>
      <c r="BV62" s="18">
        <f t="shared" si="234"/>
        <v>66.374055432719999</v>
      </c>
      <c r="BW62" s="18">
        <f t="shared" si="234"/>
        <v>66.374055432719999</v>
      </c>
      <c r="BX62" s="18">
        <f t="shared" si="234"/>
        <v>66.374055432719999</v>
      </c>
      <c r="BY62" s="18">
        <f t="shared" si="234"/>
        <v>66.374055432719999</v>
      </c>
      <c r="BZ62" s="18">
        <f t="shared" si="234"/>
        <v>66.374055432719999</v>
      </c>
      <c r="CA62" s="18">
        <f t="shared" si="234"/>
        <v>66.374055432719999</v>
      </c>
      <c r="CB62" s="18">
        <f t="shared" si="234"/>
        <v>66.374055432719999</v>
      </c>
      <c r="CC62" s="18">
        <f t="shared" si="234"/>
        <v>66.374055432719999</v>
      </c>
      <c r="CD62" s="18">
        <f t="shared" si="234"/>
        <v>66.374055432719999</v>
      </c>
      <c r="CE62" s="18">
        <f t="shared" si="234"/>
        <v>66.374055432719999</v>
      </c>
      <c r="CF62" s="18">
        <f t="shared" si="235"/>
        <v>66.374055432719999</v>
      </c>
      <c r="CG62" s="18">
        <f t="shared" si="235"/>
        <v>66.374055432719999</v>
      </c>
      <c r="CH62" s="18">
        <f t="shared" si="235"/>
        <v>66.374055432719999</v>
      </c>
      <c r="CI62" s="18">
        <f t="shared" si="235"/>
        <v>66.374055432719999</v>
      </c>
      <c r="CJ62" s="18">
        <f t="shared" si="235"/>
        <v>66.374055432719999</v>
      </c>
      <c r="CK62" s="18">
        <f t="shared" si="235"/>
        <v>66.374055432719999</v>
      </c>
      <c r="CL62" s="18">
        <f t="shared" si="236"/>
        <v>66.374055432719999</v>
      </c>
      <c r="CM62" s="18">
        <f t="shared" si="236"/>
        <v>66.374055432719999</v>
      </c>
      <c r="CN62" s="18">
        <f t="shared" si="236"/>
        <v>66.374055432719999</v>
      </c>
      <c r="CO62" s="18">
        <f t="shared" si="236"/>
        <v>66.374055432719999</v>
      </c>
      <c r="CP62" s="18">
        <f t="shared" si="236"/>
        <v>66.374055432719999</v>
      </c>
      <c r="CQ62" s="18">
        <f t="shared" si="236"/>
        <v>66.374055432719999</v>
      </c>
      <c r="CR62" s="18">
        <f t="shared" si="236"/>
        <v>66.374055432719999</v>
      </c>
      <c r="CS62" s="18">
        <f t="shared" si="236"/>
        <v>66.374055432719999</v>
      </c>
      <c r="CT62" s="18">
        <f t="shared" si="236"/>
        <v>66.374055432719999</v>
      </c>
      <c r="CU62" s="18">
        <f t="shared" si="236"/>
        <v>66.374055432719999</v>
      </c>
      <c r="CV62" s="18">
        <f t="shared" si="236"/>
        <v>66.374055432719999</v>
      </c>
      <c r="CW62" s="18">
        <f t="shared" si="236"/>
        <v>66.374055432719999</v>
      </c>
      <c r="CX62" s="18">
        <f t="shared" si="236"/>
        <v>66.374055432719999</v>
      </c>
      <c r="CY62" s="18">
        <f t="shared" si="236"/>
        <v>66.374055432719999</v>
      </c>
      <c r="DA62" s="18" t="str">
        <f t="shared" si="337"/>
        <v>SF</v>
      </c>
      <c r="DB62" s="18">
        <f t="shared" si="338"/>
        <v>66.374055432719999</v>
      </c>
      <c r="DC62" s="18">
        <f t="shared" si="339"/>
        <v>132.74811086544</v>
      </c>
      <c r="DD62" s="18">
        <f t="shared" si="340"/>
        <v>199.12216629815998</v>
      </c>
      <c r="DE62" s="18">
        <f t="shared" si="341"/>
        <v>265.49622173087999</v>
      </c>
      <c r="DF62" s="18">
        <f t="shared" si="342"/>
        <v>331.87027716360001</v>
      </c>
      <c r="DG62" s="18">
        <f t="shared" si="343"/>
        <v>398.24433259632002</v>
      </c>
      <c r="DH62" s="18">
        <f t="shared" si="344"/>
        <v>464.61838802904003</v>
      </c>
      <c r="DI62" s="18">
        <f t="shared" si="345"/>
        <v>530.99244346175999</v>
      </c>
      <c r="DJ62" s="18">
        <f t="shared" si="346"/>
        <v>597.36649889447995</v>
      </c>
      <c r="DK62" s="18">
        <f t="shared" si="347"/>
        <v>663.7405543271999</v>
      </c>
      <c r="DL62" s="18">
        <f t="shared" si="348"/>
        <v>730.11460975991986</v>
      </c>
      <c r="DM62" s="18">
        <f t="shared" si="349"/>
        <v>796.48866519263981</v>
      </c>
      <c r="DN62" s="18">
        <f t="shared" si="350"/>
        <v>862.86272062535977</v>
      </c>
      <c r="DO62" s="18">
        <f t="shared" si="351"/>
        <v>929.23677605807973</v>
      </c>
      <c r="DP62" s="18">
        <f t="shared" si="352"/>
        <v>995.61083149079968</v>
      </c>
      <c r="DQ62" s="18">
        <f t="shared" si="353"/>
        <v>1061.9848869235198</v>
      </c>
      <c r="DR62" s="18">
        <f t="shared" si="354"/>
        <v>1128.3589423562398</v>
      </c>
      <c r="DS62" s="18">
        <f t="shared" si="355"/>
        <v>1194.7329977889599</v>
      </c>
      <c r="DT62" s="18">
        <f t="shared" si="356"/>
        <v>1261.10705322168</v>
      </c>
      <c r="DU62" s="18">
        <f t="shared" si="357"/>
        <v>1327.4811086544</v>
      </c>
      <c r="DV62" s="18">
        <f t="shared" si="358"/>
        <v>1393.8551640871201</v>
      </c>
      <c r="DW62" s="18">
        <f t="shared" si="359"/>
        <v>1460.2292195198402</v>
      </c>
      <c r="DX62" s="18">
        <f t="shared" si="360"/>
        <v>1526.6032749525602</v>
      </c>
      <c r="DY62" s="18">
        <f t="shared" si="361"/>
        <v>1592.9773303852803</v>
      </c>
      <c r="DZ62" s="18">
        <f t="shared" si="362"/>
        <v>1659.3513858180004</v>
      </c>
      <c r="EA62" s="18">
        <f t="shared" si="363"/>
        <v>1725.7254412507205</v>
      </c>
      <c r="EB62" s="18">
        <f t="shared" si="364"/>
        <v>1792.0994966834405</v>
      </c>
      <c r="EC62" s="18">
        <f t="shared" si="365"/>
        <v>1858.4735521161606</v>
      </c>
      <c r="ED62" s="18">
        <f t="shared" si="366"/>
        <v>1924.8476075488807</v>
      </c>
      <c r="EE62" s="18">
        <f t="shared" si="367"/>
        <v>1991.2216629816007</v>
      </c>
      <c r="EF62" s="18">
        <f t="shared" si="368"/>
        <v>2057.5957184143208</v>
      </c>
      <c r="EG62" s="18">
        <f t="shared" si="369"/>
        <v>2123.9697738470409</v>
      </c>
      <c r="EH62" s="18">
        <f t="shared" si="370"/>
        <v>2190.3438292797609</v>
      </c>
      <c r="EI62" s="18">
        <f t="shared" si="371"/>
        <v>2256.717884712481</v>
      </c>
      <c r="EJ62" s="18">
        <f t="shared" si="372"/>
        <v>2323.0919401452011</v>
      </c>
      <c r="EK62" s="18">
        <f t="shared" si="373"/>
        <v>2389.4659955779211</v>
      </c>
      <c r="EL62" s="18">
        <f t="shared" si="374"/>
        <v>2455.8400510106412</v>
      </c>
      <c r="EM62" s="18">
        <f t="shared" si="375"/>
        <v>2522.2141064433613</v>
      </c>
      <c r="EN62" s="18">
        <f t="shared" si="376"/>
        <v>2588.5881618760814</v>
      </c>
      <c r="EO62" s="18">
        <f t="shared" si="377"/>
        <v>2654.9622173088014</v>
      </c>
      <c r="EP62" s="18">
        <f t="shared" si="378"/>
        <v>2721.3362727415215</v>
      </c>
      <c r="EQ62" s="18">
        <f t="shared" si="379"/>
        <v>2787.7103281742416</v>
      </c>
      <c r="ER62" s="18">
        <f t="shared" si="380"/>
        <v>2854.0843836069616</v>
      </c>
      <c r="ES62" s="18">
        <f t="shared" si="381"/>
        <v>2920.4584390396817</v>
      </c>
      <c r="ET62" s="18">
        <f t="shared" si="382"/>
        <v>2986.8324944724018</v>
      </c>
      <c r="EU62" s="18">
        <f t="shared" si="383"/>
        <v>3053.2065499051218</v>
      </c>
      <c r="EV62" s="18">
        <f t="shared" si="384"/>
        <v>3119.5806053378419</v>
      </c>
      <c r="EW62" s="18">
        <f t="shared" si="385"/>
        <v>3185.954660770562</v>
      </c>
      <c r="EX62" s="18">
        <f t="shared" si="386"/>
        <v>3252.3287162032821</v>
      </c>
      <c r="EY62" s="18">
        <f t="shared" si="387"/>
        <v>3318.7027716360021</v>
      </c>
      <c r="EZ62" s="18">
        <f t="shared" si="388"/>
        <v>3385.0768270687222</v>
      </c>
      <c r="FA62" s="18">
        <f t="shared" si="389"/>
        <v>3451.4508825014423</v>
      </c>
      <c r="FB62" s="18">
        <f t="shared" si="390"/>
        <v>3517.8249379341623</v>
      </c>
      <c r="FC62" s="18">
        <f t="shared" si="391"/>
        <v>3584.1989933668824</v>
      </c>
      <c r="FD62" s="18">
        <f t="shared" si="392"/>
        <v>3650.5730487996025</v>
      </c>
      <c r="FE62" s="18">
        <f t="shared" si="393"/>
        <v>3716.9471042323225</v>
      </c>
      <c r="FF62" s="18">
        <f t="shared" si="394"/>
        <v>3783.3211596650426</v>
      </c>
      <c r="FG62" s="18">
        <f t="shared" si="395"/>
        <v>3849.6952150977627</v>
      </c>
      <c r="FH62" s="18">
        <f t="shared" si="396"/>
        <v>3916.0692705304828</v>
      </c>
      <c r="FI62" s="18">
        <f t="shared" si="397"/>
        <v>3982.4433259632028</v>
      </c>
      <c r="FJ62" s="18">
        <f t="shared" si="398"/>
        <v>4048.8173813959229</v>
      </c>
      <c r="FK62" s="18">
        <f t="shared" si="399"/>
        <v>4115.1914368286425</v>
      </c>
      <c r="FL62" s="18">
        <f t="shared" si="400"/>
        <v>4181.5654922613621</v>
      </c>
      <c r="FM62" s="18">
        <f t="shared" si="401"/>
        <v>4247.9395476940817</v>
      </c>
      <c r="FN62" s="18">
        <f t="shared" si="402"/>
        <v>4314.3136031268014</v>
      </c>
      <c r="FO62" s="18">
        <f t="shared" si="403"/>
        <v>4380.687658559521</v>
      </c>
      <c r="FP62" s="18">
        <f t="shared" si="404"/>
        <v>4447.0617139922406</v>
      </c>
      <c r="FQ62" s="18">
        <f t="shared" si="405"/>
        <v>4513.4357694249602</v>
      </c>
      <c r="FR62" s="18">
        <f t="shared" si="406"/>
        <v>4579.8098248576798</v>
      </c>
      <c r="FS62" s="18">
        <f t="shared" si="407"/>
        <v>4646.1838802903994</v>
      </c>
      <c r="FT62" s="18">
        <f t="shared" si="408"/>
        <v>4712.557935723119</v>
      </c>
      <c r="FU62" s="18">
        <f t="shared" si="409"/>
        <v>4778.9319911558387</v>
      </c>
      <c r="FV62" s="18">
        <f t="shared" si="410"/>
        <v>4845.3060465885583</v>
      </c>
      <c r="FW62" s="18">
        <f t="shared" si="411"/>
        <v>4911.6801020212779</v>
      </c>
      <c r="FX62" s="18">
        <f t="shared" si="412"/>
        <v>4978.0541574539975</v>
      </c>
      <c r="FY62" s="18">
        <f t="shared" si="413"/>
        <v>5044.4282128867171</v>
      </c>
      <c r="FZ62" s="18">
        <f t="shared" si="414"/>
        <v>5110.8022683194367</v>
      </c>
      <c r="GA62" s="18">
        <f t="shared" si="415"/>
        <v>5177.1763237521563</v>
      </c>
      <c r="GB62" s="18">
        <f t="shared" si="416"/>
        <v>5243.550379184876</v>
      </c>
      <c r="GC62" s="18">
        <f t="shared" si="417"/>
        <v>5309.9244346175956</v>
      </c>
      <c r="GD62" s="18">
        <f t="shared" si="418"/>
        <v>5376.2984900503152</v>
      </c>
      <c r="GE62" s="18">
        <f t="shared" si="419"/>
        <v>5442.6725454830348</v>
      </c>
      <c r="GF62" s="18">
        <f t="shared" si="420"/>
        <v>5509.0466009157544</v>
      </c>
      <c r="GG62" s="18">
        <f t="shared" si="421"/>
        <v>5575.420656348474</v>
      </c>
      <c r="GH62" s="18">
        <f t="shared" si="422"/>
        <v>5641.7947117811937</v>
      </c>
      <c r="GI62" s="18">
        <f t="shared" si="423"/>
        <v>5708.1687672139133</v>
      </c>
      <c r="GJ62" s="18">
        <f t="shared" si="424"/>
        <v>5774.5428226466329</v>
      </c>
      <c r="GK62" s="18">
        <f t="shared" si="425"/>
        <v>5840.9168780793525</v>
      </c>
      <c r="GL62" s="18">
        <f t="shared" si="426"/>
        <v>5907.2909335120721</v>
      </c>
      <c r="GM62" s="18">
        <f t="shared" si="427"/>
        <v>5973.6649889447917</v>
      </c>
      <c r="GN62" s="18">
        <f t="shared" si="428"/>
        <v>6040.0390443775113</v>
      </c>
      <c r="GO62" s="18">
        <f t="shared" si="429"/>
        <v>6106.413099810231</v>
      </c>
      <c r="GP62" s="18">
        <f t="shared" si="430"/>
        <v>6172.7871552429506</v>
      </c>
      <c r="GQ62" s="18">
        <f t="shared" si="431"/>
        <v>6239.1612106756702</v>
      </c>
      <c r="GR62" s="18">
        <f t="shared" si="432"/>
        <v>6305.5352661083898</v>
      </c>
      <c r="GS62" s="18">
        <f t="shared" si="433"/>
        <v>6371.9093215411094</v>
      </c>
      <c r="GT62" s="18">
        <f t="shared" si="434"/>
        <v>6438.283376973829</v>
      </c>
      <c r="GU62" s="18">
        <f t="shared" si="435"/>
        <v>6504.6574324065487</v>
      </c>
      <c r="GV62" s="18">
        <f t="shared" si="436"/>
        <v>6571.0314878392683</v>
      </c>
      <c r="GW62" s="18">
        <f t="shared" si="437"/>
        <v>6637.4055432719879</v>
      </c>
      <c r="GX62" s="18"/>
    </row>
    <row r="63" spans="1:206" x14ac:dyDescent="0.25">
      <c r="B63" t="s">
        <v>158</v>
      </c>
      <c r="C63">
        <v>2.04</v>
      </c>
      <c r="D63" s="18">
        <f t="shared" si="230"/>
        <v>45.437272846560006</v>
      </c>
      <c r="E63" s="18">
        <f t="shared" si="230"/>
        <v>45.437272846560006</v>
      </c>
      <c r="F63" s="18">
        <f t="shared" si="230"/>
        <v>45.437272846560006</v>
      </c>
      <c r="G63" s="18">
        <f t="shared" si="230"/>
        <v>45.437272846560006</v>
      </c>
      <c r="H63" s="18">
        <f t="shared" si="230"/>
        <v>45.437272846560006</v>
      </c>
      <c r="I63" s="18">
        <f t="shared" si="230"/>
        <v>45.437272846560006</v>
      </c>
      <c r="J63" s="18">
        <f t="shared" si="230"/>
        <v>45.437272846560006</v>
      </c>
      <c r="K63" s="18">
        <f t="shared" si="230"/>
        <v>45.437272846560006</v>
      </c>
      <c r="L63" s="18">
        <f t="shared" si="230"/>
        <v>45.437272846560006</v>
      </c>
      <c r="M63" s="18">
        <f t="shared" si="230"/>
        <v>45.437272846560006</v>
      </c>
      <c r="N63" s="18">
        <f t="shared" si="230"/>
        <v>45.437272846560006</v>
      </c>
      <c r="O63" s="18">
        <f t="shared" si="230"/>
        <v>45.437272846560006</v>
      </c>
      <c r="P63" s="18">
        <f t="shared" si="230"/>
        <v>45.437272846560006</v>
      </c>
      <c r="Q63" s="18">
        <f t="shared" si="230"/>
        <v>45.437272846560006</v>
      </c>
      <c r="R63" s="18">
        <f t="shared" si="230"/>
        <v>45.437272846560006</v>
      </c>
      <c r="S63" s="18">
        <f t="shared" si="230"/>
        <v>45.437272846560006</v>
      </c>
      <c r="T63" s="18">
        <f t="shared" si="231"/>
        <v>45.437272846560006</v>
      </c>
      <c r="U63" s="18">
        <f t="shared" si="231"/>
        <v>45.437272846560006</v>
      </c>
      <c r="V63" s="18">
        <f t="shared" si="231"/>
        <v>45.437272846560006</v>
      </c>
      <c r="W63" s="18">
        <f t="shared" si="231"/>
        <v>45.437272846560006</v>
      </c>
      <c r="X63" s="18">
        <f t="shared" si="231"/>
        <v>45.437272846560006</v>
      </c>
      <c r="Y63" s="18">
        <f t="shared" si="231"/>
        <v>45.437272846560006</v>
      </c>
      <c r="Z63" s="18">
        <f t="shared" si="231"/>
        <v>45.437272846560006</v>
      </c>
      <c r="AA63" s="18">
        <f t="shared" si="231"/>
        <v>45.437272846560006</v>
      </c>
      <c r="AB63" s="18">
        <f t="shared" si="231"/>
        <v>45.437272846560006</v>
      </c>
      <c r="AC63" s="18">
        <f t="shared" si="231"/>
        <v>45.437272846560006</v>
      </c>
      <c r="AD63" s="18">
        <f t="shared" si="231"/>
        <v>45.437272846560006</v>
      </c>
      <c r="AE63" s="18">
        <f t="shared" si="231"/>
        <v>45.437272846560006</v>
      </c>
      <c r="AF63" s="18">
        <f t="shared" si="231"/>
        <v>45.437272846560006</v>
      </c>
      <c r="AG63" s="18">
        <f t="shared" si="231"/>
        <v>45.437272846560006</v>
      </c>
      <c r="AH63" s="18">
        <f t="shared" si="231"/>
        <v>45.437272846560006</v>
      </c>
      <c r="AI63" s="18">
        <f t="shared" si="231"/>
        <v>45.437272846560006</v>
      </c>
      <c r="AJ63" s="18">
        <f t="shared" si="232"/>
        <v>45.437272846560006</v>
      </c>
      <c r="AK63" s="18">
        <f t="shared" si="232"/>
        <v>45.437272846560006</v>
      </c>
      <c r="AL63" s="18">
        <f t="shared" si="232"/>
        <v>45.437272846560006</v>
      </c>
      <c r="AM63" s="18">
        <f t="shared" si="232"/>
        <v>45.437272846560006</v>
      </c>
      <c r="AN63" s="18">
        <f t="shared" si="232"/>
        <v>45.437272846560006</v>
      </c>
      <c r="AO63" s="18">
        <f t="shared" si="232"/>
        <v>45.437272846560006</v>
      </c>
      <c r="AP63" s="18">
        <f t="shared" si="232"/>
        <v>45.437272846560006</v>
      </c>
      <c r="AQ63" s="18">
        <f t="shared" si="232"/>
        <v>45.437272846560006</v>
      </c>
      <c r="AR63" s="18">
        <f t="shared" si="232"/>
        <v>45.437272846560006</v>
      </c>
      <c r="AS63" s="18">
        <f t="shared" si="232"/>
        <v>45.437272846560006</v>
      </c>
      <c r="AT63" s="18">
        <f t="shared" si="232"/>
        <v>45.437272846560006</v>
      </c>
      <c r="AU63" s="18">
        <f t="shared" si="232"/>
        <v>45.437272846560006</v>
      </c>
      <c r="AV63" s="18">
        <f t="shared" si="232"/>
        <v>45.437272846560006</v>
      </c>
      <c r="AW63" s="18">
        <f t="shared" si="232"/>
        <v>45.437272846560006</v>
      </c>
      <c r="AX63" s="18">
        <f t="shared" si="232"/>
        <v>45.437272846560006</v>
      </c>
      <c r="AY63" s="18">
        <f t="shared" si="232"/>
        <v>45.437272846560006</v>
      </c>
      <c r="AZ63" s="18">
        <f t="shared" si="233"/>
        <v>45.437272846560006</v>
      </c>
      <c r="BA63" s="18">
        <f t="shared" si="233"/>
        <v>45.437272846560006</v>
      </c>
      <c r="BB63" s="18">
        <f t="shared" si="233"/>
        <v>45.437272846560006</v>
      </c>
      <c r="BC63" s="18">
        <f t="shared" si="233"/>
        <v>45.437272846560006</v>
      </c>
      <c r="BD63" s="18">
        <f t="shared" si="233"/>
        <v>45.437272846560006</v>
      </c>
      <c r="BE63" s="18">
        <f t="shared" si="233"/>
        <v>45.437272846560006</v>
      </c>
      <c r="BF63" s="18">
        <f t="shared" si="233"/>
        <v>45.437272846560006</v>
      </c>
      <c r="BG63" s="18">
        <f t="shared" si="233"/>
        <v>45.437272846560006</v>
      </c>
      <c r="BH63" s="18">
        <f t="shared" si="233"/>
        <v>45.437272846560006</v>
      </c>
      <c r="BI63" s="18">
        <f t="shared" si="233"/>
        <v>45.437272846560006</v>
      </c>
      <c r="BJ63" s="18">
        <f t="shared" si="233"/>
        <v>45.437272846560006</v>
      </c>
      <c r="BK63" s="18">
        <f t="shared" si="233"/>
        <v>45.437272846560006</v>
      </c>
      <c r="BL63" s="18">
        <f t="shared" si="233"/>
        <v>45.437272846560006</v>
      </c>
      <c r="BM63" s="18">
        <f t="shared" si="233"/>
        <v>45.437272846560006</v>
      </c>
      <c r="BN63" s="18">
        <f t="shared" si="233"/>
        <v>45.437272846560006</v>
      </c>
      <c r="BO63" s="18">
        <f t="shared" si="233"/>
        <v>45.437272846560006</v>
      </c>
      <c r="BP63" s="18">
        <f t="shared" si="234"/>
        <v>45.437272846560006</v>
      </c>
      <c r="BQ63" s="18">
        <f t="shared" si="234"/>
        <v>45.437272846560006</v>
      </c>
      <c r="BR63" s="18">
        <f t="shared" si="234"/>
        <v>45.437272846560006</v>
      </c>
      <c r="BS63" s="18">
        <f t="shared" si="234"/>
        <v>45.437272846560006</v>
      </c>
      <c r="BT63" s="18">
        <f t="shared" si="234"/>
        <v>45.437272846560006</v>
      </c>
      <c r="BU63" s="18">
        <f t="shared" si="234"/>
        <v>45.437272846560006</v>
      </c>
      <c r="BV63" s="18">
        <f t="shared" si="234"/>
        <v>45.437272846560006</v>
      </c>
      <c r="BW63" s="18">
        <f t="shared" si="234"/>
        <v>45.437272846560006</v>
      </c>
      <c r="BX63" s="18">
        <f t="shared" si="234"/>
        <v>45.437272846560006</v>
      </c>
      <c r="BY63" s="18">
        <f t="shared" si="234"/>
        <v>45.437272846560006</v>
      </c>
      <c r="BZ63" s="18">
        <f t="shared" si="234"/>
        <v>45.437272846560006</v>
      </c>
      <c r="CA63" s="18">
        <f t="shared" si="234"/>
        <v>45.437272846560006</v>
      </c>
      <c r="CB63" s="18">
        <f t="shared" si="234"/>
        <v>45.437272846560006</v>
      </c>
      <c r="CC63" s="18">
        <f t="shared" si="234"/>
        <v>45.437272846560006</v>
      </c>
      <c r="CD63" s="18">
        <f t="shared" si="234"/>
        <v>45.437272846560006</v>
      </c>
      <c r="CE63" s="18">
        <f t="shared" si="234"/>
        <v>45.437272846560006</v>
      </c>
      <c r="CF63" s="18">
        <f t="shared" si="235"/>
        <v>45.437272846560006</v>
      </c>
      <c r="CG63" s="18">
        <f t="shared" si="235"/>
        <v>45.437272846560006</v>
      </c>
      <c r="CH63" s="18">
        <f t="shared" si="235"/>
        <v>45.437272846560006</v>
      </c>
      <c r="CI63" s="18">
        <f t="shared" si="235"/>
        <v>45.437272846560006</v>
      </c>
      <c r="CJ63" s="18">
        <f t="shared" si="235"/>
        <v>45.437272846560006</v>
      </c>
      <c r="CK63" s="18">
        <f t="shared" si="235"/>
        <v>45.437272846560006</v>
      </c>
      <c r="CL63" s="18">
        <f t="shared" si="236"/>
        <v>45.437272846560006</v>
      </c>
      <c r="CM63" s="18">
        <f t="shared" si="236"/>
        <v>45.437272846560006</v>
      </c>
      <c r="CN63" s="18">
        <f t="shared" si="236"/>
        <v>45.437272846560006</v>
      </c>
      <c r="CO63" s="18">
        <f t="shared" si="236"/>
        <v>45.437272846560006</v>
      </c>
      <c r="CP63" s="18">
        <f t="shared" si="236"/>
        <v>45.437272846560006</v>
      </c>
      <c r="CQ63" s="18">
        <f t="shared" si="236"/>
        <v>45.437272846560006</v>
      </c>
      <c r="CR63" s="18">
        <f t="shared" si="236"/>
        <v>45.437272846560006</v>
      </c>
      <c r="CS63" s="18">
        <f t="shared" si="236"/>
        <v>45.437272846560006</v>
      </c>
      <c r="CT63" s="18">
        <f t="shared" si="236"/>
        <v>45.437272846560006</v>
      </c>
      <c r="CU63" s="18">
        <f t="shared" si="236"/>
        <v>45.437272846560006</v>
      </c>
      <c r="CV63" s="18">
        <f t="shared" si="236"/>
        <v>45.437272846560006</v>
      </c>
      <c r="CW63" s="18">
        <f t="shared" si="236"/>
        <v>45.437272846560006</v>
      </c>
      <c r="CX63" s="18">
        <f t="shared" si="236"/>
        <v>45.437272846560006</v>
      </c>
      <c r="CY63" s="18">
        <f t="shared" si="236"/>
        <v>45.437272846560006</v>
      </c>
      <c r="DA63" s="18" t="str">
        <f t="shared" si="337"/>
        <v>SG</v>
      </c>
      <c r="DB63" s="18">
        <f t="shared" si="338"/>
        <v>45.437272846560006</v>
      </c>
      <c r="DC63" s="18">
        <f t="shared" si="339"/>
        <v>90.874545693120012</v>
      </c>
      <c r="DD63" s="18">
        <f t="shared" si="340"/>
        <v>136.31181853968002</v>
      </c>
      <c r="DE63" s="18">
        <f t="shared" si="341"/>
        <v>181.74909138624002</v>
      </c>
      <c r="DF63" s="18">
        <f t="shared" si="342"/>
        <v>227.18636423280003</v>
      </c>
      <c r="DG63" s="18">
        <f t="shared" si="343"/>
        <v>272.62363707936004</v>
      </c>
      <c r="DH63" s="18">
        <f t="shared" si="344"/>
        <v>318.06090992592004</v>
      </c>
      <c r="DI63" s="18">
        <f t="shared" si="345"/>
        <v>363.49818277248005</v>
      </c>
      <c r="DJ63" s="18">
        <f t="shared" si="346"/>
        <v>408.93545561904006</v>
      </c>
      <c r="DK63" s="18">
        <f t="shared" si="347"/>
        <v>454.37272846560006</v>
      </c>
      <c r="DL63" s="18">
        <f t="shared" si="348"/>
        <v>499.81000131216007</v>
      </c>
      <c r="DM63" s="18">
        <f t="shared" si="349"/>
        <v>545.24727415872007</v>
      </c>
      <c r="DN63" s="18">
        <f t="shared" si="350"/>
        <v>590.68454700528014</v>
      </c>
      <c r="DO63" s="18">
        <f t="shared" si="351"/>
        <v>636.1218198518402</v>
      </c>
      <c r="DP63" s="18">
        <f t="shared" si="352"/>
        <v>681.55909269840026</v>
      </c>
      <c r="DQ63" s="18">
        <f t="shared" si="353"/>
        <v>726.99636554496033</v>
      </c>
      <c r="DR63" s="18">
        <f t="shared" si="354"/>
        <v>772.43363839152039</v>
      </c>
      <c r="DS63" s="18">
        <f t="shared" si="355"/>
        <v>817.87091123808045</v>
      </c>
      <c r="DT63" s="18">
        <f t="shared" si="356"/>
        <v>863.30818408464052</v>
      </c>
      <c r="DU63" s="18">
        <f t="shared" si="357"/>
        <v>908.74545693120058</v>
      </c>
      <c r="DV63" s="18">
        <f t="shared" si="358"/>
        <v>954.18272977776064</v>
      </c>
      <c r="DW63" s="18">
        <f t="shared" si="359"/>
        <v>999.6200026243207</v>
      </c>
      <c r="DX63" s="18">
        <f t="shared" si="360"/>
        <v>1045.0572754708808</v>
      </c>
      <c r="DY63" s="18">
        <f t="shared" si="361"/>
        <v>1090.4945483174408</v>
      </c>
      <c r="DZ63" s="18">
        <f t="shared" si="362"/>
        <v>1135.9318211640009</v>
      </c>
      <c r="EA63" s="18">
        <f t="shared" si="363"/>
        <v>1181.369094010561</v>
      </c>
      <c r="EB63" s="18">
        <f t="shared" si="364"/>
        <v>1226.806366857121</v>
      </c>
      <c r="EC63" s="18">
        <f t="shared" si="365"/>
        <v>1272.2436397036811</v>
      </c>
      <c r="ED63" s="18">
        <f t="shared" si="366"/>
        <v>1317.6809125502411</v>
      </c>
      <c r="EE63" s="18">
        <f t="shared" si="367"/>
        <v>1363.1181853968012</v>
      </c>
      <c r="EF63" s="18">
        <f t="shared" si="368"/>
        <v>1408.5554582433613</v>
      </c>
      <c r="EG63" s="18">
        <f t="shared" si="369"/>
        <v>1453.9927310899213</v>
      </c>
      <c r="EH63" s="18">
        <f t="shared" si="370"/>
        <v>1499.4300039364814</v>
      </c>
      <c r="EI63" s="18">
        <f t="shared" si="371"/>
        <v>1544.8672767830415</v>
      </c>
      <c r="EJ63" s="18">
        <f t="shared" si="372"/>
        <v>1590.3045496296015</v>
      </c>
      <c r="EK63" s="18">
        <f t="shared" si="373"/>
        <v>1635.7418224761616</v>
      </c>
      <c r="EL63" s="18">
        <f t="shared" si="374"/>
        <v>1681.1790953227217</v>
      </c>
      <c r="EM63" s="18">
        <f t="shared" si="375"/>
        <v>1726.6163681692817</v>
      </c>
      <c r="EN63" s="18">
        <f t="shared" si="376"/>
        <v>1772.0536410158418</v>
      </c>
      <c r="EO63" s="18">
        <f t="shared" si="377"/>
        <v>1817.4909138624018</v>
      </c>
      <c r="EP63" s="18">
        <f t="shared" si="378"/>
        <v>1862.9281867089619</v>
      </c>
      <c r="EQ63" s="18">
        <f t="shared" si="379"/>
        <v>1908.365459555522</v>
      </c>
      <c r="ER63" s="18">
        <f t="shared" si="380"/>
        <v>1953.802732402082</v>
      </c>
      <c r="ES63" s="18">
        <f t="shared" si="381"/>
        <v>1999.2400052486421</v>
      </c>
      <c r="ET63" s="18">
        <f t="shared" si="382"/>
        <v>2044.6772780952022</v>
      </c>
      <c r="EU63" s="18">
        <f t="shared" si="383"/>
        <v>2090.114550941762</v>
      </c>
      <c r="EV63" s="18">
        <f t="shared" si="384"/>
        <v>2135.5518237883221</v>
      </c>
      <c r="EW63" s="18">
        <f t="shared" si="385"/>
        <v>2180.9890966348821</v>
      </c>
      <c r="EX63" s="18">
        <f t="shared" si="386"/>
        <v>2226.4263694814422</v>
      </c>
      <c r="EY63" s="18">
        <f t="shared" si="387"/>
        <v>2271.8636423280022</v>
      </c>
      <c r="EZ63" s="18">
        <f t="shared" si="388"/>
        <v>2317.3009151745623</v>
      </c>
      <c r="FA63" s="18">
        <f t="shared" si="389"/>
        <v>2362.7381880211224</v>
      </c>
      <c r="FB63" s="18">
        <f t="shared" si="390"/>
        <v>2408.1754608676824</v>
      </c>
      <c r="FC63" s="18">
        <f t="shared" si="391"/>
        <v>2453.6127337142425</v>
      </c>
      <c r="FD63" s="18">
        <f t="shared" si="392"/>
        <v>2499.0500065608026</v>
      </c>
      <c r="FE63" s="18">
        <f t="shared" si="393"/>
        <v>2544.4872794073626</v>
      </c>
      <c r="FF63" s="18">
        <f t="shared" si="394"/>
        <v>2589.9245522539227</v>
      </c>
      <c r="FG63" s="18">
        <f t="shared" si="395"/>
        <v>2635.3618251004827</v>
      </c>
      <c r="FH63" s="18">
        <f t="shared" si="396"/>
        <v>2680.7990979470428</v>
      </c>
      <c r="FI63" s="18">
        <f t="shared" si="397"/>
        <v>2726.2363707936029</v>
      </c>
      <c r="FJ63" s="18">
        <f t="shared" si="398"/>
        <v>2771.6736436401629</v>
      </c>
      <c r="FK63" s="18">
        <f t="shared" si="399"/>
        <v>2817.110916486723</v>
      </c>
      <c r="FL63" s="18">
        <f t="shared" si="400"/>
        <v>2862.5481893332831</v>
      </c>
      <c r="FM63" s="18">
        <f t="shared" si="401"/>
        <v>2907.9854621798431</v>
      </c>
      <c r="FN63" s="18">
        <f t="shared" si="402"/>
        <v>2953.4227350264032</v>
      </c>
      <c r="FO63" s="18">
        <f t="shared" si="403"/>
        <v>2998.8600078729633</v>
      </c>
      <c r="FP63" s="18">
        <f t="shared" si="404"/>
        <v>3044.2972807195233</v>
      </c>
      <c r="FQ63" s="18">
        <f t="shared" si="405"/>
        <v>3089.7345535660834</v>
      </c>
      <c r="FR63" s="18">
        <f t="shared" si="406"/>
        <v>3135.1718264126434</v>
      </c>
      <c r="FS63" s="18">
        <f t="shared" si="407"/>
        <v>3180.6090992592035</v>
      </c>
      <c r="FT63" s="18">
        <f t="shared" si="408"/>
        <v>3226.0463721057636</v>
      </c>
      <c r="FU63" s="18">
        <f t="shared" si="409"/>
        <v>3271.4836449523236</v>
      </c>
      <c r="FV63" s="18">
        <f t="shared" si="410"/>
        <v>3316.9209177988837</v>
      </c>
      <c r="FW63" s="18">
        <f t="shared" si="411"/>
        <v>3362.3581906454438</v>
      </c>
      <c r="FX63" s="18">
        <f t="shared" si="412"/>
        <v>3407.7954634920038</v>
      </c>
      <c r="FY63" s="18">
        <f t="shared" si="413"/>
        <v>3453.2327363385639</v>
      </c>
      <c r="FZ63" s="18">
        <f t="shared" si="414"/>
        <v>3498.6700091851239</v>
      </c>
      <c r="GA63" s="18">
        <f t="shared" si="415"/>
        <v>3544.107282031684</v>
      </c>
      <c r="GB63" s="18">
        <f t="shared" si="416"/>
        <v>3589.5445548782441</v>
      </c>
      <c r="GC63" s="18">
        <f t="shared" si="417"/>
        <v>3634.9818277248041</v>
      </c>
      <c r="GD63" s="18">
        <f t="shared" si="418"/>
        <v>3680.4191005713642</v>
      </c>
      <c r="GE63" s="18">
        <f t="shared" si="419"/>
        <v>3725.8563734179243</v>
      </c>
      <c r="GF63" s="18">
        <f t="shared" si="420"/>
        <v>3771.2936462644843</v>
      </c>
      <c r="GG63" s="18">
        <f t="shared" si="421"/>
        <v>3816.7309191110444</v>
      </c>
      <c r="GH63" s="18">
        <f t="shared" si="422"/>
        <v>3862.1681919576044</v>
      </c>
      <c r="GI63" s="18">
        <f t="shared" si="423"/>
        <v>3907.6054648041645</v>
      </c>
      <c r="GJ63" s="18">
        <f t="shared" si="424"/>
        <v>3953.0427376507246</v>
      </c>
      <c r="GK63" s="18">
        <f t="shared" si="425"/>
        <v>3998.4800104972846</v>
      </c>
      <c r="GL63" s="18">
        <f t="shared" si="426"/>
        <v>4043.9172833438447</v>
      </c>
      <c r="GM63" s="18">
        <f t="shared" si="427"/>
        <v>4089.3545561904048</v>
      </c>
      <c r="GN63" s="18">
        <f t="shared" si="428"/>
        <v>4134.7918290369644</v>
      </c>
      <c r="GO63" s="18">
        <f t="shared" si="429"/>
        <v>4180.229101883524</v>
      </c>
      <c r="GP63" s="18">
        <f t="shared" si="430"/>
        <v>4225.6663747300836</v>
      </c>
      <c r="GQ63" s="18">
        <f t="shared" si="431"/>
        <v>4271.1036475766432</v>
      </c>
      <c r="GR63" s="18">
        <f t="shared" si="432"/>
        <v>4316.5409204232028</v>
      </c>
      <c r="GS63" s="18">
        <f t="shared" si="433"/>
        <v>4361.9781932697624</v>
      </c>
      <c r="GT63" s="18">
        <f t="shared" si="434"/>
        <v>4407.415466116322</v>
      </c>
      <c r="GU63" s="18">
        <f t="shared" si="435"/>
        <v>4452.8527389628816</v>
      </c>
      <c r="GV63" s="18">
        <f t="shared" si="436"/>
        <v>4498.2900118094412</v>
      </c>
      <c r="GW63" s="18">
        <f t="shared" si="437"/>
        <v>4543.7272846560008</v>
      </c>
      <c r="GX63" s="18"/>
    </row>
    <row r="64" spans="1:206" x14ac:dyDescent="0.25">
      <c r="B64" t="s">
        <v>161</v>
      </c>
      <c r="C64">
        <v>2.86</v>
      </c>
      <c r="D64" s="18">
        <f t="shared" ref="D64:X64" si="438">(($B$10*$C64)*$B$5)*$B$3+(($B$10*$C64)*(1-$B$5))</f>
        <v>63.701274677040004</v>
      </c>
      <c r="E64" s="18">
        <f t="shared" si="438"/>
        <v>63.701274677040004</v>
      </c>
      <c r="F64" s="18">
        <f t="shared" si="438"/>
        <v>63.701274677040004</v>
      </c>
      <c r="G64" s="18">
        <f t="shared" si="438"/>
        <v>63.701274677040004</v>
      </c>
      <c r="H64" s="18">
        <f t="shared" si="438"/>
        <v>63.701274677040004</v>
      </c>
      <c r="I64" s="18">
        <f t="shared" si="438"/>
        <v>63.701274677040004</v>
      </c>
      <c r="J64" s="18">
        <f t="shared" si="438"/>
        <v>63.701274677040004</v>
      </c>
      <c r="K64" s="18">
        <f t="shared" si="438"/>
        <v>63.701274677040004</v>
      </c>
      <c r="L64" s="18">
        <f t="shared" si="438"/>
        <v>63.701274677040004</v>
      </c>
      <c r="M64" s="18">
        <f t="shared" si="438"/>
        <v>63.701274677040004</v>
      </c>
      <c r="N64" s="18">
        <f t="shared" si="438"/>
        <v>63.701274677040004</v>
      </c>
      <c r="O64" s="18">
        <f t="shared" si="438"/>
        <v>63.701274677040004</v>
      </c>
      <c r="P64" s="18">
        <f t="shared" si="438"/>
        <v>63.701274677040004</v>
      </c>
      <c r="Q64" s="18">
        <f t="shared" si="438"/>
        <v>63.701274677040004</v>
      </c>
      <c r="R64" s="18">
        <f t="shared" si="438"/>
        <v>63.701274677040004</v>
      </c>
      <c r="S64" s="18">
        <f t="shared" si="438"/>
        <v>63.701274677040004</v>
      </c>
      <c r="T64" s="18">
        <f t="shared" si="438"/>
        <v>63.701274677040004</v>
      </c>
      <c r="U64" s="18">
        <f t="shared" si="438"/>
        <v>63.701274677040004</v>
      </c>
      <c r="V64" s="18">
        <f t="shared" si="438"/>
        <v>63.701274677040004</v>
      </c>
      <c r="W64" s="18">
        <f t="shared" si="438"/>
        <v>63.701274677040004</v>
      </c>
      <c r="X64" s="18">
        <f t="shared" si="438"/>
        <v>63.701274677040004</v>
      </c>
      <c r="Y64" s="18">
        <f>(($B$10*$C64)*$B$5)*$B$3+(($B$10*$C64)*(1-$B$5))</f>
        <v>63.701274677040004</v>
      </c>
      <c r="Z64" s="18">
        <f t="shared" ref="Z64:CK64" si="439">(($B$10*$C64)*$B$5)*$B$3+(($B$10*$C64)*(1-$B$5))</f>
        <v>63.701274677040004</v>
      </c>
      <c r="AA64" s="18">
        <f t="shared" si="439"/>
        <v>63.701274677040004</v>
      </c>
      <c r="AB64" s="18">
        <f t="shared" si="439"/>
        <v>63.701274677040004</v>
      </c>
      <c r="AC64" s="18">
        <f t="shared" si="439"/>
        <v>63.701274677040004</v>
      </c>
      <c r="AD64" s="18">
        <f t="shared" si="439"/>
        <v>63.701274677040004</v>
      </c>
      <c r="AE64" s="18">
        <f t="shared" si="439"/>
        <v>63.701274677040004</v>
      </c>
      <c r="AF64" s="18">
        <f t="shared" si="439"/>
        <v>63.701274677040004</v>
      </c>
      <c r="AG64" s="18">
        <f t="shared" si="439"/>
        <v>63.701274677040004</v>
      </c>
      <c r="AH64" s="18">
        <f t="shared" si="439"/>
        <v>63.701274677040004</v>
      </c>
      <c r="AI64" s="18">
        <f t="shared" si="439"/>
        <v>63.701274677040004</v>
      </c>
      <c r="AJ64" s="18">
        <f t="shared" si="439"/>
        <v>63.701274677040004</v>
      </c>
      <c r="AK64" s="18">
        <f t="shared" si="439"/>
        <v>63.701274677040004</v>
      </c>
      <c r="AL64" s="18">
        <f t="shared" si="439"/>
        <v>63.701274677040004</v>
      </c>
      <c r="AM64" s="18">
        <f t="shared" si="439"/>
        <v>63.701274677040004</v>
      </c>
      <c r="AN64" s="18">
        <f t="shared" si="439"/>
        <v>63.701274677040004</v>
      </c>
      <c r="AO64" s="18">
        <f t="shared" si="439"/>
        <v>63.701274677040004</v>
      </c>
      <c r="AP64" s="18">
        <f t="shared" si="439"/>
        <v>63.701274677040004</v>
      </c>
      <c r="AQ64" s="18">
        <f t="shared" si="439"/>
        <v>63.701274677040004</v>
      </c>
      <c r="AR64" s="18">
        <f t="shared" si="439"/>
        <v>63.701274677040004</v>
      </c>
      <c r="AS64" s="18">
        <f t="shared" si="439"/>
        <v>63.701274677040004</v>
      </c>
      <c r="AT64" s="18">
        <f t="shared" si="439"/>
        <v>63.701274677040004</v>
      </c>
      <c r="AU64" s="18">
        <f t="shared" si="439"/>
        <v>63.701274677040004</v>
      </c>
      <c r="AV64" s="18">
        <f t="shared" si="439"/>
        <v>63.701274677040004</v>
      </c>
      <c r="AW64" s="18">
        <f t="shared" si="439"/>
        <v>63.701274677040004</v>
      </c>
      <c r="AX64" s="18">
        <f t="shared" si="439"/>
        <v>63.701274677040004</v>
      </c>
      <c r="AY64" s="18">
        <f t="shared" si="439"/>
        <v>63.701274677040004</v>
      </c>
      <c r="AZ64" s="18">
        <f t="shared" si="439"/>
        <v>63.701274677040004</v>
      </c>
      <c r="BA64" s="18">
        <f t="shared" si="439"/>
        <v>63.701274677040004</v>
      </c>
      <c r="BB64" s="18">
        <f t="shared" si="439"/>
        <v>63.701274677040004</v>
      </c>
      <c r="BC64" s="18">
        <f t="shared" si="439"/>
        <v>63.701274677040004</v>
      </c>
      <c r="BD64" s="18">
        <f t="shared" si="439"/>
        <v>63.701274677040004</v>
      </c>
      <c r="BE64" s="18">
        <f t="shared" si="439"/>
        <v>63.701274677040004</v>
      </c>
      <c r="BF64" s="18">
        <f t="shared" si="439"/>
        <v>63.701274677040004</v>
      </c>
      <c r="BG64" s="18">
        <f t="shared" si="439"/>
        <v>63.701274677040004</v>
      </c>
      <c r="BH64" s="18">
        <f t="shared" si="439"/>
        <v>63.701274677040004</v>
      </c>
      <c r="BI64" s="18">
        <f t="shared" si="439"/>
        <v>63.701274677040004</v>
      </c>
      <c r="BJ64" s="18">
        <f t="shared" si="439"/>
        <v>63.701274677040004</v>
      </c>
      <c r="BK64" s="18">
        <f t="shared" si="439"/>
        <v>63.701274677040004</v>
      </c>
      <c r="BL64" s="18">
        <f t="shared" si="439"/>
        <v>63.701274677040004</v>
      </c>
      <c r="BM64" s="18">
        <f t="shared" si="439"/>
        <v>63.701274677040004</v>
      </c>
      <c r="BN64" s="18">
        <f t="shared" si="439"/>
        <v>63.701274677040004</v>
      </c>
      <c r="BO64" s="18">
        <f t="shared" si="439"/>
        <v>63.701274677040004</v>
      </c>
      <c r="BP64" s="18">
        <f t="shared" si="439"/>
        <v>63.701274677040004</v>
      </c>
      <c r="BQ64" s="18">
        <f t="shared" si="439"/>
        <v>63.701274677040004</v>
      </c>
      <c r="BR64" s="18">
        <f t="shared" si="439"/>
        <v>63.701274677040004</v>
      </c>
      <c r="BS64" s="18">
        <f t="shared" si="439"/>
        <v>63.701274677040004</v>
      </c>
      <c r="BT64" s="18">
        <f t="shared" si="439"/>
        <v>63.701274677040004</v>
      </c>
      <c r="BU64" s="18">
        <f t="shared" si="439"/>
        <v>63.701274677040004</v>
      </c>
      <c r="BV64" s="18">
        <f t="shared" si="439"/>
        <v>63.701274677040004</v>
      </c>
      <c r="BW64" s="18">
        <f t="shared" si="439"/>
        <v>63.701274677040004</v>
      </c>
      <c r="BX64" s="18">
        <f t="shared" si="439"/>
        <v>63.701274677040004</v>
      </c>
      <c r="BY64" s="18">
        <f t="shared" si="439"/>
        <v>63.701274677040004</v>
      </c>
      <c r="BZ64" s="18">
        <f t="shared" si="439"/>
        <v>63.701274677040004</v>
      </c>
      <c r="CA64" s="18">
        <f t="shared" si="439"/>
        <v>63.701274677040004</v>
      </c>
      <c r="CB64" s="18">
        <f t="shared" si="439"/>
        <v>63.701274677040004</v>
      </c>
      <c r="CC64" s="18">
        <f t="shared" si="439"/>
        <v>63.701274677040004</v>
      </c>
      <c r="CD64" s="18">
        <f t="shared" si="439"/>
        <v>63.701274677040004</v>
      </c>
      <c r="CE64" s="18">
        <f t="shared" si="439"/>
        <v>63.701274677040004</v>
      </c>
      <c r="CF64" s="18">
        <f t="shared" si="439"/>
        <v>63.701274677040004</v>
      </c>
      <c r="CG64" s="18">
        <f t="shared" si="439"/>
        <v>63.701274677040004</v>
      </c>
      <c r="CH64" s="18">
        <f t="shared" si="439"/>
        <v>63.701274677040004</v>
      </c>
      <c r="CI64" s="18">
        <f t="shared" si="439"/>
        <v>63.701274677040004</v>
      </c>
      <c r="CJ64" s="18">
        <f t="shared" si="439"/>
        <v>63.701274677040004</v>
      </c>
      <c r="CK64" s="18">
        <f t="shared" si="439"/>
        <v>63.701274677040004</v>
      </c>
      <c r="CL64" s="18">
        <f t="shared" ref="CL64:CY64" si="440">(($B$10*$C64)*$B$5)*$B$3+(($B$10*$C64)*(1-$B$5))</f>
        <v>63.701274677040004</v>
      </c>
      <c r="CM64" s="18">
        <f t="shared" si="440"/>
        <v>63.701274677040004</v>
      </c>
      <c r="CN64" s="18">
        <f t="shared" si="440"/>
        <v>63.701274677040004</v>
      </c>
      <c r="CO64" s="18">
        <f t="shared" si="440"/>
        <v>63.701274677040004</v>
      </c>
      <c r="CP64" s="18">
        <f t="shared" si="440"/>
        <v>63.701274677040004</v>
      </c>
      <c r="CQ64" s="18">
        <f t="shared" si="440"/>
        <v>63.701274677040004</v>
      </c>
      <c r="CR64" s="18">
        <f t="shared" si="440"/>
        <v>63.701274677040004</v>
      </c>
      <c r="CS64" s="18">
        <f t="shared" si="440"/>
        <v>63.701274677040004</v>
      </c>
      <c r="CT64" s="18">
        <f t="shared" si="440"/>
        <v>63.701274677040004</v>
      </c>
      <c r="CU64" s="18">
        <f t="shared" si="440"/>
        <v>63.701274677040004</v>
      </c>
      <c r="CV64" s="18">
        <f t="shared" si="440"/>
        <v>63.701274677040004</v>
      </c>
      <c r="CW64" s="18">
        <f t="shared" si="440"/>
        <v>63.701274677040004</v>
      </c>
      <c r="CX64" s="18">
        <f t="shared" si="440"/>
        <v>63.701274677040004</v>
      </c>
      <c r="CY64" s="18">
        <f t="shared" si="440"/>
        <v>63.701274677040004</v>
      </c>
      <c r="DA64" s="18" t="str">
        <f t="shared" si="337"/>
        <v>SH</v>
      </c>
      <c r="DB64" s="18">
        <f t="shared" si="338"/>
        <v>63.701274677040004</v>
      </c>
      <c r="DC64" s="18">
        <f t="shared" si="339"/>
        <v>127.40254935408001</v>
      </c>
      <c r="DD64" s="18">
        <f t="shared" si="340"/>
        <v>191.10382403112001</v>
      </c>
      <c r="DE64" s="18">
        <f t="shared" si="341"/>
        <v>254.80509870816002</v>
      </c>
      <c r="DF64" s="18">
        <f t="shared" si="342"/>
        <v>318.50637338520005</v>
      </c>
      <c r="DG64" s="18">
        <f t="shared" si="343"/>
        <v>382.20764806224008</v>
      </c>
      <c r="DH64" s="18">
        <f t="shared" si="344"/>
        <v>445.90892273928011</v>
      </c>
      <c r="DI64" s="18">
        <f t="shared" si="345"/>
        <v>509.61019741632015</v>
      </c>
      <c r="DJ64" s="18">
        <f t="shared" si="346"/>
        <v>573.31147209336018</v>
      </c>
      <c r="DK64" s="18">
        <f t="shared" si="347"/>
        <v>637.01274677040021</v>
      </c>
      <c r="DL64" s="18">
        <f t="shared" si="348"/>
        <v>700.71402144744025</v>
      </c>
      <c r="DM64" s="18">
        <f t="shared" si="349"/>
        <v>764.41529612448028</v>
      </c>
      <c r="DN64" s="18">
        <f t="shared" si="350"/>
        <v>828.11657080152031</v>
      </c>
      <c r="DO64" s="18">
        <f t="shared" si="351"/>
        <v>891.81784547856034</v>
      </c>
      <c r="DP64" s="18">
        <f t="shared" si="352"/>
        <v>955.51912015560038</v>
      </c>
      <c r="DQ64" s="18">
        <f t="shared" si="353"/>
        <v>1019.2203948326404</v>
      </c>
      <c r="DR64" s="18">
        <f t="shared" si="354"/>
        <v>1082.9216695096804</v>
      </c>
      <c r="DS64" s="18">
        <f t="shared" si="355"/>
        <v>1146.6229441867204</v>
      </c>
      <c r="DT64" s="18">
        <f t="shared" si="356"/>
        <v>1210.3242188637603</v>
      </c>
      <c r="DU64" s="18">
        <f t="shared" si="357"/>
        <v>1274.0254935408002</v>
      </c>
      <c r="DV64" s="18">
        <f t="shared" si="358"/>
        <v>1337.7267682178401</v>
      </c>
      <c r="DW64" s="18">
        <f t="shared" si="359"/>
        <v>1401.42804289488</v>
      </c>
      <c r="DX64" s="18">
        <f t="shared" si="360"/>
        <v>1465.12931757192</v>
      </c>
      <c r="DY64" s="18">
        <f t="shared" si="361"/>
        <v>1528.8305922489599</v>
      </c>
      <c r="DZ64" s="18">
        <f t="shared" si="362"/>
        <v>1592.5318669259998</v>
      </c>
      <c r="EA64" s="18">
        <f t="shared" si="363"/>
        <v>1656.2331416030397</v>
      </c>
      <c r="EB64" s="18">
        <f t="shared" si="364"/>
        <v>1719.9344162800796</v>
      </c>
      <c r="EC64" s="18">
        <f t="shared" si="365"/>
        <v>1783.6356909571196</v>
      </c>
      <c r="ED64" s="18">
        <f t="shared" si="366"/>
        <v>1847.3369656341595</v>
      </c>
      <c r="EE64" s="18">
        <f t="shared" si="367"/>
        <v>1911.0382403111994</v>
      </c>
      <c r="EF64" s="18">
        <f t="shared" si="368"/>
        <v>1974.7395149882393</v>
      </c>
      <c r="EG64" s="18">
        <f t="shared" si="369"/>
        <v>2038.4407896652792</v>
      </c>
      <c r="EH64" s="18">
        <f t="shared" si="370"/>
        <v>2102.1420643423194</v>
      </c>
      <c r="EI64" s="18">
        <f t="shared" si="371"/>
        <v>2165.8433390193595</v>
      </c>
      <c r="EJ64" s="18">
        <f t="shared" si="372"/>
        <v>2229.5446136963997</v>
      </c>
      <c r="EK64" s="18">
        <f t="shared" si="373"/>
        <v>2293.2458883734398</v>
      </c>
      <c r="EL64" s="18">
        <f t="shared" si="374"/>
        <v>2356.94716305048</v>
      </c>
      <c r="EM64" s="18">
        <f t="shared" si="375"/>
        <v>2420.6484377275201</v>
      </c>
      <c r="EN64" s="18">
        <f t="shared" si="376"/>
        <v>2484.3497124045603</v>
      </c>
      <c r="EO64" s="18">
        <f t="shared" si="377"/>
        <v>2548.0509870816004</v>
      </c>
      <c r="EP64" s="18">
        <f t="shared" si="378"/>
        <v>2611.7522617586405</v>
      </c>
      <c r="EQ64" s="18">
        <f t="shared" si="379"/>
        <v>2675.4535364356807</v>
      </c>
      <c r="ER64" s="18">
        <f t="shared" si="380"/>
        <v>2739.1548111127208</v>
      </c>
      <c r="ES64" s="18">
        <f t="shared" si="381"/>
        <v>2802.856085789761</v>
      </c>
      <c r="ET64" s="18">
        <f t="shared" si="382"/>
        <v>2866.5573604668011</v>
      </c>
      <c r="EU64" s="18">
        <f t="shared" si="383"/>
        <v>2930.2586351438413</v>
      </c>
      <c r="EV64" s="18">
        <f t="shared" si="384"/>
        <v>2993.9599098208814</v>
      </c>
      <c r="EW64" s="18">
        <f t="shared" si="385"/>
        <v>3057.6611844979216</v>
      </c>
      <c r="EX64" s="18">
        <f t="shared" si="386"/>
        <v>3121.3624591749617</v>
      </c>
      <c r="EY64" s="18">
        <f t="shared" si="387"/>
        <v>3185.0637338520019</v>
      </c>
      <c r="EZ64" s="18">
        <f t="shared" si="388"/>
        <v>3248.765008529042</v>
      </c>
      <c r="FA64" s="18">
        <f t="shared" si="389"/>
        <v>3312.4662832060822</v>
      </c>
      <c r="FB64" s="18">
        <f t="shared" si="390"/>
        <v>3376.1675578831223</v>
      </c>
      <c r="FC64" s="18">
        <f t="shared" si="391"/>
        <v>3439.8688325601624</v>
      </c>
      <c r="FD64" s="18">
        <f t="shared" si="392"/>
        <v>3503.5701072372026</v>
      </c>
      <c r="FE64" s="18">
        <f t="shared" si="393"/>
        <v>3567.2713819142427</v>
      </c>
      <c r="FF64" s="18">
        <f t="shared" si="394"/>
        <v>3630.9726565912829</v>
      </c>
      <c r="FG64" s="18">
        <f t="shared" si="395"/>
        <v>3694.673931268323</v>
      </c>
      <c r="FH64" s="18">
        <f t="shared" si="396"/>
        <v>3758.3752059453632</v>
      </c>
      <c r="FI64" s="18">
        <f t="shared" si="397"/>
        <v>3822.0764806224033</v>
      </c>
      <c r="FJ64" s="18">
        <f t="shared" si="398"/>
        <v>3885.7777552994435</v>
      </c>
      <c r="FK64" s="18">
        <f t="shared" si="399"/>
        <v>3949.4790299764836</v>
      </c>
      <c r="FL64" s="18">
        <f t="shared" si="400"/>
        <v>4013.1803046535238</v>
      </c>
      <c r="FM64" s="18">
        <f t="shared" si="401"/>
        <v>4076.8815793305639</v>
      </c>
      <c r="FN64" s="18">
        <f t="shared" si="402"/>
        <v>4140.5828540076036</v>
      </c>
      <c r="FO64" s="18">
        <f t="shared" si="403"/>
        <v>4204.2841286846433</v>
      </c>
      <c r="FP64" s="18">
        <f t="shared" si="404"/>
        <v>4267.985403361683</v>
      </c>
      <c r="FQ64" s="18">
        <f t="shared" si="405"/>
        <v>4331.6866780387227</v>
      </c>
      <c r="FR64" s="18">
        <f t="shared" si="406"/>
        <v>4395.3879527157624</v>
      </c>
      <c r="FS64" s="18">
        <f t="shared" si="407"/>
        <v>4459.0892273928021</v>
      </c>
      <c r="FT64" s="18">
        <f t="shared" si="408"/>
        <v>4522.7905020698418</v>
      </c>
      <c r="FU64" s="18">
        <f t="shared" si="409"/>
        <v>4586.4917767468814</v>
      </c>
      <c r="FV64" s="18">
        <f t="shared" si="410"/>
        <v>4650.1930514239211</v>
      </c>
      <c r="FW64" s="18">
        <f t="shared" si="411"/>
        <v>4713.8943261009608</v>
      </c>
      <c r="FX64" s="18">
        <f t="shared" si="412"/>
        <v>4777.5956007780005</v>
      </c>
      <c r="FY64" s="18">
        <f t="shared" si="413"/>
        <v>4841.2968754550402</v>
      </c>
      <c r="FZ64" s="18">
        <f t="shared" si="414"/>
        <v>4904.9981501320799</v>
      </c>
      <c r="GA64" s="18">
        <f t="shared" si="415"/>
        <v>4968.6994248091196</v>
      </c>
      <c r="GB64" s="18">
        <f t="shared" si="416"/>
        <v>5032.4006994861593</v>
      </c>
      <c r="GC64" s="18">
        <f t="shared" si="417"/>
        <v>5096.101974163199</v>
      </c>
      <c r="GD64" s="18">
        <f t="shared" si="418"/>
        <v>5159.8032488402387</v>
      </c>
      <c r="GE64" s="18">
        <f t="shared" si="419"/>
        <v>5223.5045235172784</v>
      </c>
      <c r="GF64" s="18">
        <f t="shared" si="420"/>
        <v>5287.205798194318</v>
      </c>
      <c r="GG64" s="18">
        <f t="shared" si="421"/>
        <v>5350.9070728713577</v>
      </c>
      <c r="GH64" s="18">
        <f t="shared" si="422"/>
        <v>5414.6083475483974</v>
      </c>
      <c r="GI64" s="18">
        <f t="shared" si="423"/>
        <v>5478.3096222254371</v>
      </c>
      <c r="GJ64" s="18">
        <f t="shared" si="424"/>
        <v>5542.0108969024768</v>
      </c>
      <c r="GK64" s="18">
        <f t="shared" si="425"/>
        <v>5605.7121715795165</v>
      </c>
      <c r="GL64" s="18">
        <f t="shared" si="426"/>
        <v>5669.4134462565562</v>
      </c>
      <c r="GM64" s="18">
        <f t="shared" si="427"/>
        <v>5733.1147209335959</v>
      </c>
      <c r="GN64" s="18">
        <f t="shared" si="428"/>
        <v>5796.8159956106356</v>
      </c>
      <c r="GO64" s="18">
        <f t="shared" si="429"/>
        <v>5860.5172702876753</v>
      </c>
      <c r="GP64" s="18">
        <f t="shared" si="430"/>
        <v>5924.218544964715</v>
      </c>
      <c r="GQ64" s="18">
        <f t="shared" si="431"/>
        <v>5987.9198196417547</v>
      </c>
      <c r="GR64" s="18">
        <f t="shared" si="432"/>
        <v>6051.6210943187943</v>
      </c>
      <c r="GS64" s="18">
        <f t="shared" si="433"/>
        <v>6115.322368995834</v>
      </c>
      <c r="GT64" s="18">
        <f t="shared" si="434"/>
        <v>6179.0236436728737</v>
      </c>
      <c r="GU64" s="18">
        <f t="shared" si="435"/>
        <v>6242.7249183499134</v>
      </c>
      <c r="GV64" s="18">
        <f t="shared" si="436"/>
        <v>6306.4261930269531</v>
      </c>
      <c r="GW64" s="18">
        <f t="shared" si="437"/>
        <v>6370.1274677039928</v>
      </c>
      <c r="GX64" s="18"/>
    </row>
    <row r="65" spans="1:206" x14ac:dyDescent="0.25">
      <c r="B65" t="s">
        <v>165</v>
      </c>
      <c r="C65">
        <v>3.53</v>
      </c>
      <c r="D65" s="18">
        <f t="shared" ref="D65:S68" si="441">(($B$10*$C65)*$B$5)*$B$3+(($B$10*$C65)*(1-$B$5))</f>
        <v>78.624300562920013</v>
      </c>
      <c r="E65" s="18">
        <f t="shared" si="441"/>
        <v>78.624300562920013</v>
      </c>
      <c r="F65" s="18">
        <f t="shared" si="441"/>
        <v>78.624300562920013</v>
      </c>
      <c r="G65" s="18">
        <f t="shared" si="441"/>
        <v>78.624300562920013</v>
      </c>
      <c r="H65" s="18">
        <f t="shared" si="441"/>
        <v>78.624300562920013</v>
      </c>
      <c r="I65" s="18">
        <f t="shared" si="441"/>
        <v>78.624300562920013</v>
      </c>
      <c r="J65" s="18">
        <f t="shared" si="441"/>
        <v>78.624300562920013</v>
      </c>
      <c r="K65" s="18">
        <f t="shared" si="441"/>
        <v>78.624300562920013</v>
      </c>
      <c r="L65" s="18">
        <f t="shared" si="441"/>
        <v>78.624300562920013</v>
      </c>
      <c r="M65" s="18">
        <f t="shared" si="441"/>
        <v>78.624300562920013</v>
      </c>
      <c r="N65" s="18">
        <f t="shared" si="441"/>
        <v>78.624300562920013</v>
      </c>
      <c r="O65" s="18">
        <f t="shared" si="441"/>
        <v>78.624300562920013</v>
      </c>
      <c r="P65" s="18">
        <f t="shared" si="441"/>
        <v>78.624300562920013</v>
      </c>
      <c r="Q65" s="18">
        <f t="shared" si="441"/>
        <v>78.624300562920013</v>
      </c>
      <c r="R65" s="18">
        <f t="shared" si="441"/>
        <v>78.624300562920013</v>
      </c>
      <c r="S65" s="18">
        <f t="shared" si="441"/>
        <v>78.624300562920013</v>
      </c>
      <c r="T65" s="18">
        <f t="shared" ref="T65:AI68" si="442">(($B$10*$C65)*$B$5)*$B$3+(($B$10*$C65)*(1-$B$5))</f>
        <v>78.624300562920013</v>
      </c>
      <c r="U65" s="18">
        <f t="shared" si="442"/>
        <v>78.624300562920013</v>
      </c>
      <c r="V65" s="18">
        <f t="shared" si="442"/>
        <v>78.624300562920013</v>
      </c>
      <c r="W65" s="18">
        <f t="shared" si="442"/>
        <v>78.624300562920013</v>
      </c>
      <c r="X65" s="18">
        <f t="shared" si="442"/>
        <v>78.624300562920013</v>
      </c>
      <c r="Y65" s="18">
        <f t="shared" si="442"/>
        <v>78.624300562920013</v>
      </c>
      <c r="Z65" s="18">
        <f t="shared" si="442"/>
        <v>78.624300562920013</v>
      </c>
      <c r="AA65" s="18">
        <f t="shared" si="442"/>
        <v>78.624300562920013</v>
      </c>
      <c r="AB65" s="18">
        <f t="shared" si="442"/>
        <v>78.624300562920013</v>
      </c>
      <c r="AC65" s="18">
        <f t="shared" si="442"/>
        <v>78.624300562920013</v>
      </c>
      <c r="AD65" s="18">
        <f t="shared" si="442"/>
        <v>78.624300562920013</v>
      </c>
      <c r="AE65" s="18">
        <f t="shared" si="442"/>
        <v>78.624300562920013</v>
      </c>
      <c r="AF65" s="18">
        <f t="shared" si="442"/>
        <v>78.624300562920013</v>
      </c>
      <c r="AG65" s="18">
        <f t="shared" si="442"/>
        <v>78.624300562920013</v>
      </c>
      <c r="AH65" s="18">
        <f t="shared" si="442"/>
        <v>78.624300562920013</v>
      </c>
      <c r="AI65" s="18">
        <f t="shared" si="442"/>
        <v>78.624300562920013</v>
      </c>
      <c r="AJ65" s="18">
        <f t="shared" ref="AJ65:AY68" si="443">(($B$10*$C65)*$B$5)*$B$3+(($B$10*$C65)*(1-$B$5))</f>
        <v>78.624300562920013</v>
      </c>
      <c r="AK65" s="18">
        <f t="shared" si="443"/>
        <v>78.624300562920013</v>
      </c>
      <c r="AL65" s="18">
        <f t="shared" si="443"/>
        <v>78.624300562920013</v>
      </c>
      <c r="AM65" s="18">
        <f t="shared" si="443"/>
        <v>78.624300562920013</v>
      </c>
      <c r="AN65" s="18">
        <f t="shared" si="443"/>
        <v>78.624300562920013</v>
      </c>
      <c r="AO65" s="18">
        <f t="shared" si="443"/>
        <v>78.624300562920013</v>
      </c>
      <c r="AP65" s="18">
        <f t="shared" si="443"/>
        <v>78.624300562920013</v>
      </c>
      <c r="AQ65" s="18">
        <f t="shared" si="443"/>
        <v>78.624300562920013</v>
      </c>
      <c r="AR65" s="18">
        <f t="shared" si="443"/>
        <v>78.624300562920013</v>
      </c>
      <c r="AS65" s="18">
        <f t="shared" si="443"/>
        <v>78.624300562920013</v>
      </c>
      <c r="AT65" s="18">
        <f t="shared" si="443"/>
        <v>78.624300562920013</v>
      </c>
      <c r="AU65" s="18">
        <f t="shared" si="443"/>
        <v>78.624300562920013</v>
      </c>
      <c r="AV65" s="18">
        <f t="shared" si="443"/>
        <v>78.624300562920013</v>
      </c>
      <c r="AW65" s="18">
        <f t="shared" si="443"/>
        <v>78.624300562920013</v>
      </c>
      <c r="AX65" s="18">
        <f t="shared" si="443"/>
        <v>78.624300562920013</v>
      </c>
      <c r="AY65" s="18">
        <f t="shared" si="443"/>
        <v>78.624300562920013</v>
      </c>
      <c r="AZ65" s="18">
        <f t="shared" ref="AZ65:BO68" si="444">(($B$10*$C65)*$B$5)*$B$3+(($B$10*$C65)*(1-$B$5))</f>
        <v>78.624300562920013</v>
      </c>
      <c r="BA65" s="18">
        <f t="shared" si="444"/>
        <v>78.624300562920013</v>
      </c>
      <c r="BB65" s="18">
        <f t="shared" si="444"/>
        <v>78.624300562920013</v>
      </c>
      <c r="BC65" s="18">
        <f t="shared" si="444"/>
        <v>78.624300562920013</v>
      </c>
      <c r="BD65" s="18">
        <f t="shared" si="444"/>
        <v>78.624300562920013</v>
      </c>
      <c r="BE65" s="18">
        <f t="shared" si="444"/>
        <v>78.624300562920013</v>
      </c>
      <c r="BF65" s="18">
        <f t="shared" si="444"/>
        <v>78.624300562920013</v>
      </c>
      <c r="BG65" s="18">
        <f t="shared" si="444"/>
        <v>78.624300562920013</v>
      </c>
      <c r="BH65" s="18">
        <f t="shared" si="444"/>
        <v>78.624300562920013</v>
      </c>
      <c r="BI65" s="18">
        <f t="shared" si="444"/>
        <v>78.624300562920013</v>
      </c>
      <c r="BJ65" s="18">
        <f t="shared" si="444"/>
        <v>78.624300562920013</v>
      </c>
      <c r="BK65" s="18">
        <f t="shared" si="444"/>
        <v>78.624300562920013</v>
      </c>
      <c r="BL65" s="18">
        <f t="shared" si="444"/>
        <v>78.624300562920013</v>
      </c>
      <c r="BM65" s="18">
        <f t="shared" si="444"/>
        <v>78.624300562920013</v>
      </c>
      <c r="BN65" s="18">
        <f t="shared" si="444"/>
        <v>78.624300562920013</v>
      </c>
      <c r="BO65" s="18">
        <f t="shared" si="444"/>
        <v>78.624300562920013</v>
      </c>
      <c r="BP65" s="18">
        <f t="shared" ref="BP65:CE68" si="445">(($B$10*$C65)*$B$5)*$B$3+(($B$10*$C65)*(1-$B$5))</f>
        <v>78.624300562920013</v>
      </c>
      <c r="BQ65" s="18">
        <f t="shared" si="445"/>
        <v>78.624300562920013</v>
      </c>
      <c r="BR65" s="18">
        <f t="shared" si="445"/>
        <v>78.624300562920013</v>
      </c>
      <c r="BS65" s="18">
        <f t="shared" si="445"/>
        <v>78.624300562920013</v>
      </c>
      <c r="BT65" s="18">
        <f t="shared" si="445"/>
        <v>78.624300562920013</v>
      </c>
      <c r="BU65" s="18">
        <f t="shared" si="445"/>
        <v>78.624300562920013</v>
      </c>
      <c r="BV65" s="18">
        <f t="shared" si="445"/>
        <v>78.624300562920013</v>
      </c>
      <c r="BW65" s="18">
        <f t="shared" si="445"/>
        <v>78.624300562920013</v>
      </c>
      <c r="BX65" s="18">
        <f t="shared" si="445"/>
        <v>78.624300562920013</v>
      </c>
      <c r="BY65" s="18">
        <f t="shared" si="445"/>
        <v>78.624300562920013</v>
      </c>
      <c r="BZ65" s="18">
        <f t="shared" si="445"/>
        <v>78.624300562920013</v>
      </c>
      <c r="CA65" s="18">
        <f t="shared" si="445"/>
        <v>78.624300562920013</v>
      </c>
      <c r="CB65" s="18">
        <f t="shared" si="445"/>
        <v>78.624300562920013</v>
      </c>
      <c r="CC65" s="18">
        <f t="shared" si="445"/>
        <v>78.624300562920013</v>
      </c>
      <c r="CD65" s="18">
        <f t="shared" si="445"/>
        <v>78.624300562920013</v>
      </c>
      <c r="CE65" s="18">
        <f t="shared" si="445"/>
        <v>78.624300562920013</v>
      </c>
      <c r="CF65" s="18">
        <f t="shared" ref="CF65:CK68" si="446">(($B$10*$C65)*$B$5)*$B$3+(($B$10*$C65)*(1-$B$5))</f>
        <v>78.624300562920013</v>
      </c>
      <c r="CG65" s="18">
        <f t="shared" si="446"/>
        <v>78.624300562920013</v>
      </c>
      <c r="CH65" s="18">
        <f t="shared" si="446"/>
        <v>78.624300562920013</v>
      </c>
      <c r="CI65" s="18">
        <f t="shared" si="446"/>
        <v>78.624300562920013</v>
      </c>
      <c r="CJ65" s="18">
        <f t="shared" si="446"/>
        <v>78.624300562920013</v>
      </c>
      <c r="CK65" s="18">
        <f t="shared" si="446"/>
        <v>78.624300562920013</v>
      </c>
      <c r="CL65" s="18">
        <f t="shared" si="236"/>
        <v>78.624300562920013</v>
      </c>
      <c r="CM65" s="18">
        <f t="shared" si="236"/>
        <v>78.624300562920013</v>
      </c>
      <c r="CN65" s="18">
        <f t="shared" si="236"/>
        <v>78.624300562920013</v>
      </c>
      <c r="CO65" s="18">
        <f t="shared" si="236"/>
        <v>78.624300562920013</v>
      </c>
      <c r="CP65" s="18">
        <f t="shared" si="236"/>
        <v>78.624300562920013</v>
      </c>
      <c r="CQ65" s="18">
        <f t="shared" si="236"/>
        <v>78.624300562920013</v>
      </c>
      <c r="CR65" s="18">
        <f t="shared" si="236"/>
        <v>78.624300562920013</v>
      </c>
      <c r="CS65" s="18">
        <f t="shared" si="236"/>
        <v>78.624300562920013</v>
      </c>
      <c r="CT65" s="18">
        <f t="shared" si="236"/>
        <v>78.624300562920013</v>
      </c>
      <c r="CU65" s="18">
        <f t="shared" si="236"/>
        <v>78.624300562920013</v>
      </c>
      <c r="CV65" s="18">
        <f t="shared" si="236"/>
        <v>78.624300562920013</v>
      </c>
      <c r="CW65" s="18">
        <f t="shared" si="236"/>
        <v>78.624300562920013</v>
      </c>
      <c r="CX65" s="18">
        <f t="shared" si="236"/>
        <v>78.624300562920013</v>
      </c>
      <c r="CY65" s="18">
        <f t="shared" si="236"/>
        <v>78.624300562920013</v>
      </c>
      <c r="DA65" s="18" t="str">
        <f t="shared" si="337"/>
        <v>SI</v>
      </c>
      <c r="DB65" s="18">
        <f t="shared" si="338"/>
        <v>78.624300562920013</v>
      </c>
      <c r="DC65" s="18">
        <f t="shared" si="339"/>
        <v>157.24860112584003</v>
      </c>
      <c r="DD65" s="18">
        <f t="shared" si="340"/>
        <v>235.87290168876004</v>
      </c>
      <c r="DE65" s="18">
        <f t="shared" si="341"/>
        <v>314.49720225168005</v>
      </c>
      <c r="DF65" s="18">
        <f t="shared" si="342"/>
        <v>393.12150281460003</v>
      </c>
      <c r="DG65" s="18">
        <f t="shared" si="343"/>
        <v>471.74580337752002</v>
      </c>
      <c r="DH65" s="18">
        <f t="shared" si="344"/>
        <v>550.37010394044</v>
      </c>
      <c r="DI65" s="18">
        <f t="shared" si="345"/>
        <v>628.99440450335999</v>
      </c>
      <c r="DJ65" s="18">
        <f t="shared" si="346"/>
        <v>707.61870506627997</v>
      </c>
      <c r="DK65" s="18">
        <f t="shared" si="347"/>
        <v>786.24300562919996</v>
      </c>
      <c r="DL65" s="18">
        <f t="shared" si="348"/>
        <v>864.86730619211994</v>
      </c>
      <c r="DM65" s="18">
        <f t="shared" si="349"/>
        <v>943.49160675503992</v>
      </c>
      <c r="DN65" s="18">
        <f t="shared" si="350"/>
        <v>1022.1159073179599</v>
      </c>
      <c r="DO65" s="18">
        <f t="shared" si="351"/>
        <v>1100.74020788088</v>
      </c>
      <c r="DP65" s="18">
        <f t="shared" si="352"/>
        <v>1179.3645084438001</v>
      </c>
      <c r="DQ65" s="18">
        <f t="shared" si="353"/>
        <v>1257.9888090067202</v>
      </c>
      <c r="DR65" s="18">
        <f t="shared" si="354"/>
        <v>1336.6131095696403</v>
      </c>
      <c r="DS65" s="18">
        <f t="shared" si="355"/>
        <v>1415.2374101325604</v>
      </c>
      <c r="DT65" s="18">
        <f t="shared" si="356"/>
        <v>1493.8617106954805</v>
      </c>
      <c r="DU65" s="18">
        <f t="shared" si="357"/>
        <v>1572.4860112584006</v>
      </c>
      <c r="DV65" s="18">
        <f t="shared" si="358"/>
        <v>1651.1103118213207</v>
      </c>
      <c r="DW65" s="18">
        <f t="shared" si="359"/>
        <v>1729.7346123842408</v>
      </c>
      <c r="DX65" s="18">
        <f t="shared" si="360"/>
        <v>1808.3589129471609</v>
      </c>
      <c r="DY65" s="18">
        <f t="shared" si="361"/>
        <v>1886.983213510081</v>
      </c>
      <c r="DZ65" s="18">
        <f t="shared" si="362"/>
        <v>1965.6075140730011</v>
      </c>
      <c r="EA65" s="18">
        <f t="shared" si="363"/>
        <v>2044.2318146359212</v>
      </c>
      <c r="EB65" s="18">
        <f t="shared" si="364"/>
        <v>2122.8561151988411</v>
      </c>
      <c r="EC65" s="18">
        <f t="shared" si="365"/>
        <v>2201.4804157617609</v>
      </c>
      <c r="ED65" s="18">
        <f t="shared" si="366"/>
        <v>2280.1047163246808</v>
      </c>
      <c r="EE65" s="18">
        <f t="shared" si="367"/>
        <v>2358.7290168876007</v>
      </c>
      <c r="EF65" s="18">
        <f t="shared" si="368"/>
        <v>2437.3533174505205</v>
      </c>
      <c r="EG65" s="18">
        <f t="shared" si="369"/>
        <v>2515.9776180134404</v>
      </c>
      <c r="EH65" s="18">
        <f t="shared" si="370"/>
        <v>2594.6019185763603</v>
      </c>
      <c r="EI65" s="18">
        <f t="shared" si="371"/>
        <v>2673.2262191392801</v>
      </c>
      <c r="EJ65" s="18">
        <f t="shared" si="372"/>
        <v>2751.8505197022</v>
      </c>
      <c r="EK65" s="18">
        <f t="shared" si="373"/>
        <v>2830.4748202651199</v>
      </c>
      <c r="EL65" s="18">
        <f t="shared" si="374"/>
        <v>2909.0991208280398</v>
      </c>
      <c r="EM65" s="18">
        <f t="shared" si="375"/>
        <v>2987.7234213909596</v>
      </c>
      <c r="EN65" s="18">
        <f t="shared" si="376"/>
        <v>3066.3477219538795</v>
      </c>
      <c r="EO65" s="18">
        <f t="shared" si="377"/>
        <v>3144.9720225167994</v>
      </c>
      <c r="EP65" s="18">
        <f t="shared" si="378"/>
        <v>3223.5963230797192</v>
      </c>
      <c r="EQ65" s="18">
        <f t="shared" si="379"/>
        <v>3302.2206236426391</v>
      </c>
      <c r="ER65" s="18">
        <f t="shared" si="380"/>
        <v>3380.844924205559</v>
      </c>
      <c r="ES65" s="18">
        <f t="shared" si="381"/>
        <v>3459.4692247684789</v>
      </c>
      <c r="ET65" s="18">
        <f t="shared" si="382"/>
        <v>3538.0935253313987</v>
      </c>
      <c r="EU65" s="18">
        <f t="shared" si="383"/>
        <v>3616.7178258943186</v>
      </c>
      <c r="EV65" s="18">
        <f t="shared" si="384"/>
        <v>3695.3421264572385</v>
      </c>
      <c r="EW65" s="18">
        <f t="shared" si="385"/>
        <v>3773.9664270201583</v>
      </c>
      <c r="EX65" s="18">
        <f t="shared" si="386"/>
        <v>3852.5907275830782</v>
      </c>
      <c r="EY65" s="18">
        <f t="shared" si="387"/>
        <v>3931.2150281459981</v>
      </c>
      <c r="EZ65" s="18">
        <f t="shared" si="388"/>
        <v>4009.8393287089179</v>
      </c>
      <c r="FA65" s="18">
        <f t="shared" si="389"/>
        <v>4088.4636292718378</v>
      </c>
      <c r="FB65" s="18">
        <f t="shared" si="390"/>
        <v>4167.0879298347581</v>
      </c>
      <c r="FC65" s="18">
        <f t="shared" si="391"/>
        <v>4245.7122303976785</v>
      </c>
      <c r="FD65" s="18">
        <f t="shared" si="392"/>
        <v>4324.3365309605988</v>
      </c>
      <c r="FE65" s="18">
        <f t="shared" si="393"/>
        <v>4402.9608315235191</v>
      </c>
      <c r="FF65" s="18">
        <f t="shared" si="394"/>
        <v>4481.5851320864394</v>
      </c>
      <c r="FG65" s="18">
        <f t="shared" si="395"/>
        <v>4560.2094326493598</v>
      </c>
      <c r="FH65" s="18">
        <f t="shared" si="396"/>
        <v>4638.8337332122801</v>
      </c>
      <c r="FI65" s="18">
        <f t="shared" si="397"/>
        <v>4717.4580337752004</v>
      </c>
      <c r="FJ65" s="18">
        <f t="shared" si="398"/>
        <v>4796.0823343381207</v>
      </c>
      <c r="FK65" s="18">
        <f t="shared" si="399"/>
        <v>4874.7066349010411</v>
      </c>
      <c r="FL65" s="18">
        <f t="shared" si="400"/>
        <v>4953.3309354639614</v>
      </c>
      <c r="FM65" s="18">
        <f t="shared" si="401"/>
        <v>5031.9552360268817</v>
      </c>
      <c r="FN65" s="18">
        <f t="shared" si="402"/>
        <v>5110.579536589802</v>
      </c>
      <c r="FO65" s="18">
        <f t="shared" si="403"/>
        <v>5189.2038371527224</v>
      </c>
      <c r="FP65" s="18">
        <f t="shared" si="404"/>
        <v>5267.8281377156427</v>
      </c>
      <c r="FQ65" s="18">
        <f t="shared" si="405"/>
        <v>5346.452438278563</v>
      </c>
      <c r="FR65" s="18">
        <f t="shared" si="406"/>
        <v>5425.0767388414833</v>
      </c>
      <c r="FS65" s="18">
        <f t="shared" si="407"/>
        <v>5503.7010394044037</v>
      </c>
      <c r="FT65" s="18">
        <f t="shared" si="408"/>
        <v>5582.325339967324</v>
      </c>
      <c r="FU65" s="18">
        <f t="shared" si="409"/>
        <v>5660.9496405302443</v>
      </c>
      <c r="FV65" s="18">
        <f t="shared" si="410"/>
        <v>5739.5739410931646</v>
      </c>
      <c r="FW65" s="18">
        <f t="shared" si="411"/>
        <v>5818.198241656085</v>
      </c>
      <c r="FX65" s="18">
        <f t="shared" si="412"/>
        <v>5896.8225422190053</v>
      </c>
      <c r="FY65" s="18">
        <f t="shared" si="413"/>
        <v>5975.4468427819256</v>
      </c>
      <c r="FZ65" s="18">
        <f t="shared" si="414"/>
        <v>6054.071143344846</v>
      </c>
      <c r="GA65" s="18">
        <f t="shared" si="415"/>
        <v>6132.6954439077663</v>
      </c>
      <c r="GB65" s="18">
        <f t="shared" si="416"/>
        <v>6211.3197444706866</v>
      </c>
      <c r="GC65" s="18">
        <f t="shared" si="417"/>
        <v>6289.9440450336069</v>
      </c>
      <c r="GD65" s="18">
        <f t="shared" si="418"/>
        <v>6368.5683455965273</v>
      </c>
      <c r="GE65" s="18">
        <f t="shared" si="419"/>
        <v>6447.1926461594476</v>
      </c>
      <c r="GF65" s="18">
        <f t="shared" si="420"/>
        <v>6525.8169467223679</v>
      </c>
      <c r="GG65" s="18">
        <f t="shared" si="421"/>
        <v>6604.4412472852882</v>
      </c>
      <c r="GH65" s="18">
        <f t="shared" si="422"/>
        <v>6683.0655478482086</v>
      </c>
      <c r="GI65" s="18">
        <f t="shared" si="423"/>
        <v>6761.6898484111289</v>
      </c>
      <c r="GJ65" s="18">
        <f t="shared" si="424"/>
        <v>6840.3141489740492</v>
      </c>
      <c r="GK65" s="18">
        <f t="shared" si="425"/>
        <v>6918.9384495369695</v>
      </c>
      <c r="GL65" s="18">
        <f t="shared" si="426"/>
        <v>6997.5627500998899</v>
      </c>
      <c r="GM65" s="18">
        <f t="shared" si="427"/>
        <v>7076.1870506628102</v>
      </c>
      <c r="GN65" s="18">
        <f t="shared" si="428"/>
        <v>7154.8113512257305</v>
      </c>
      <c r="GO65" s="18">
        <f t="shared" si="429"/>
        <v>7233.4356517886508</v>
      </c>
      <c r="GP65" s="18">
        <f t="shared" si="430"/>
        <v>7312.0599523515712</v>
      </c>
      <c r="GQ65" s="18">
        <f t="shared" si="431"/>
        <v>7390.6842529144915</v>
      </c>
      <c r="GR65" s="18">
        <f t="shared" si="432"/>
        <v>7469.3085534774118</v>
      </c>
      <c r="GS65" s="18">
        <f t="shared" si="433"/>
        <v>7547.9328540403321</v>
      </c>
      <c r="GT65" s="18">
        <f t="shared" si="434"/>
        <v>7626.5571546032525</v>
      </c>
      <c r="GU65" s="18">
        <f t="shared" si="435"/>
        <v>7705.1814551661728</v>
      </c>
      <c r="GV65" s="18">
        <f t="shared" si="436"/>
        <v>7783.8057557290931</v>
      </c>
      <c r="GW65" s="18">
        <f t="shared" si="437"/>
        <v>7862.4300562920134</v>
      </c>
      <c r="GX65" s="18"/>
    </row>
    <row r="66" spans="1:206" x14ac:dyDescent="0.25">
      <c r="B66" t="s">
        <v>170</v>
      </c>
      <c r="C66">
        <v>2.99</v>
      </c>
      <c r="D66" s="18">
        <f t="shared" si="441"/>
        <v>66.596787162360002</v>
      </c>
      <c r="E66" s="18">
        <f t="shared" si="441"/>
        <v>66.596787162360002</v>
      </c>
      <c r="F66" s="18">
        <f t="shared" si="441"/>
        <v>66.596787162360002</v>
      </c>
      <c r="G66" s="18">
        <f t="shared" si="441"/>
        <v>66.596787162360002</v>
      </c>
      <c r="H66" s="18">
        <f t="shared" si="441"/>
        <v>66.596787162360002</v>
      </c>
      <c r="I66" s="18">
        <f t="shared" si="441"/>
        <v>66.596787162360002</v>
      </c>
      <c r="J66" s="18">
        <f t="shared" si="441"/>
        <v>66.596787162360002</v>
      </c>
      <c r="K66" s="18">
        <f t="shared" si="441"/>
        <v>66.596787162360002</v>
      </c>
      <c r="L66" s="18">
        <f t="shared" si="441"/>
        <v>66.596787162360002</v>
      </c>
      <c r="M66" s="18">
        <f t="shared" si="441"/>
        <v>66.596787162360002</v>
      </c>
      <c r="N66" s="18">
        <f t="shared" si="441"/>
        <v>66.596787162360002</v>
      </c>
      <c r="O66" s="18">
        <f t="shared" si="441"/>
        <v>66.596787162360002</v>
      </c>
      <c r="P66" s="18">
        <f t="shared" si="441"/>
        <v>66.596787162360002</v>
      </c>
      <c r="Q66" s="18">
        <f t="shared" si="441"/>
        <v>66.596787162360002</v>
      </c>
      <c r="R66" s="18">
        <f t="shared" si="441"/>
        <v>66.596787162360002</v>
      </c>
      <c r="S66" s="18">
        <f t="shared" si="441"/>
        <v>66.596787162360002</v>
      </c>
      <c r="T66" s="18">
        <f t="shared" si="442"/>
        <v>66.596787162360002</v>
      </c>
      <c r="U66" s="18">
        <f t="shared" si="442"/>
        <v>66.596787162360002</v>
      </c>
      <c r="V66" s="18">
        <f t="shared" si="442"/>
        <v>66.596787162360002</v>
      </c>
      <c r="W66" s="18">
        <f t="shared" si="442"/>
        <v>66.596787162360002</v>
      </c>
      <c r="X66" s="18">
        <f t="shared" si="442"/>
        <v>66.596787162360002</v>
      </c>
      <c r="Y66" s="18">
        <f t="shared" si="442"/>
        <v>66.596787162360002</v>
      </c>
      <c r="Z66" s="18">
        <f t="shared" si="442"/>
        <v>66.596787162360002</v>
      </c>
      <c r="AA66" s="18">
        <f t="shared" si="442"/>
        <v>66.596787162360002</v>
      </c>
      <c r="AB66" s="18">
        <f t="shared" si="442"/>
        <v>66.596787162360002</v>
      </c>
      <c r="AC66" s="18">
        <f t="shared" si="442"/>
        <v>66.596787162360002</v>
      </c>
      <c r="AD66" s="18">
        <f t="shared" si="442"/>
        <v>66.596787162360002</v>
      </c>
      <c r="AE66" s="18">
        <f t="shared" si="442"/>
        <v>66.596787162360002</v>
      </c>
      <c r="AF66" s="18">
        <f t="shared" si="442"/>
        <v>66.596787162360002</v>
      </c>
      <c r="AG66" s="18">
        <f t="shared" si="442"/>
        <v>66.596787162360002</v>
      </c>
      <c r="AH66" s="18">
        <f t="shared" si="442"/>
        <v>66.596787162360002</v>
      </c>
      <c r="AI66" s="18">
        <f t="shared" si="442"/>
        <v>66.596787162360002</v>
      </c>
      <c r="AJ66" s="18">
        <f t="shared" si="443"/>
        <v>66.596787162360002</v>
      </c>
      <c r="AK66" s="18">
        <f t="shared" si="443"/>
        <v>66.596787162360002</v>
      </c>
      <c r="AL66" s="18">
        <f t="shared" si="443"/>
        <v>66.596787162360002</v>
      </c>
      <c r="AM66" s="18">
        <f t="shared" si="443"/>
        <v>66.596787162360002</v>
      </c>
      <c r="AN66" s="18">
        <f t="shared" si="443"/>
        <v>66.596787162360002</v>
      </c>
      <c r="AO66" s="18">
        <f t="shared" si="443"/>
        <v>66.596787162360002</v>
      </c>
      <c r="AP66" s="18">
        <f t="shared" si="443"/>
        <v>66.596787162360002</v>
      </c>
      <c r="AQ66" s="18">
        <f t="shared" si="443"/>
        <v>66.596787162360002</v>
      </c>
      <c r="AR66" s="18">
        <f t="shared" si="443"/>
        <v>66.596787162360002</v>
      </c>
      <c r="AS66" s="18">
        <f t="shared" si="443"/>
        <v>66.596787162360002</v>
      </c>
      <c r="AT66" s="18">
        <f t="shared" si="443"/>
        <v>66.596787162360002</v>
      </c>
      <c r="AU66" s="18">
        <f t="shared" si="443"/>
        <v>66.596787162360002</v>
      </c>
      <c r="AV66" s="18">
        <f t="shared" si="443"/>
        <v>66.596787162360002</v>
      </c>
      <c r="AW66" s="18">
        <f t="shared" si="443"/>
        <v>66.596787162360002</v>
      </c>
      <c r="AX66" s="18">
        <f t="shared" si="443"/>
        <v>66.596787162360002</v>
      </c>
      <c r="AY66" s="18">
        <f t="shared" si="443"/>
        <v>66.596787162360002</v>
      </c>
      <c r="AZ66" s="18">
        <f t="shared" si="444"/>
        <v>66.596787162360002</v>
      </c>
      <c r="BA66" s="18">
        <f t="shared" si="444"/>
        <v>66.596787162360002</v>
      </c>
      <c r="BB66" s="18">
        <f t="shared" si="444"/>
        <v>66.596787162360002</v>
      </c>
      <c r="BC66" s="18">
        <f t="shared" si="444"/>
        <v>66.596787162360002</v>
      </c>
      <c r="BD66" s="18">
        <f t="shared" si="444"/>
        <v>66.596787162360002</v>
      </c>
      <c r="BE66" s="18">
        <f t="shared" si="444"/>
        <v>66.596787162360002</v>
      </c>
      <c r="BF66" s="18">
        <f t="shared" si="444"/>
        <v>66.596787162360002</v>
      </c>
      <c r="BG66" s="18">
        <f t="shared" si="444"/>
        <v>66.596787162360002</v>
      </c>
      <c r="BH66" s="18">
        <f t="shared" si="444"/>
        <v>66.596787162360002</v>
      </c>
      <c r="BI66" s="18">
        <f t="shared" si="444"/>
        <v>66.596787162360002</v>
      </c>
      <c r="BJ66" s="18">
        <f t="shared" si="444"/>
        <v>66.596787162360002</v>
      </c>
      <c r="BK66" s="18">
        <f t="shared" si="444"/>
        <v>66.596787162360002</v>
      </c>
      <c r="BL66" s="18">
        <f t="shared" si="444"/>
        <v>66.596787162360002</v>
      </c>
      <c r="BM66" s="18">
        <f t="shared" si="444"/>
        <v>66.596787162360002</v>
      </c>
      <c r="BN66" s="18">
        <f t="shared" si="444"/>
        <v>66.596787162360002</v>
      </c>
      <c r="BO66" s="18">
        <f t="shared" si="444"/>
        <v>66.596787162360002</v>
      </c>
      <c r="BP66" s="18">
        <f t="shared" si="445"/>
        <v>66.596787162360002</v>
      </c>
      <c r="BQ66" s="18">
        <f t="shared" si="445"/>
        <v>66.596787162360002</v>
      </c>
      <c r="BR66" s="18">
        <f t="shared" si="445"/>
        <v>66.596787162360002</v>
      </c>
      <c r="BS66" s="18">
        <f t="shared" si="445"/>
        <v>66.596787162360002</v>
      </c>
      <c r="BT66" s="18">
        <f t="shared" si="445"/>
        <v>66.596787162360002</v>
      </c>
      <c r="BU66" s="18">
        <f t="shared" si="445"/>
        <v>66.596787162360002</v>
      </c>
      <c r="BV66" s="18">
        <f t="shared" si="445"/>
        <v>66.596787162360002</v>
      </c>
      <c r="BW66" s="18">
        <f t="shared" si="445"/>
        <v>66.596787162360002</v>
      </c>
      <c r="BX66" s="18">
        <f t="shared" si="445"/>
        <v>66.596787162360002</v>
      </c>
      <c r="BY66" s="18">
        <f t="shared" si="445"/>
        <v>66.596787162360002</v>
      </c>
      <c r="BZ66" s="18">
        <f t="shared" si="445"/>
        <v>66.596787162360002</v>
      </c>
      <c r="CA66" s="18">
        <f t="shared" si="445"/>
        <v>66.596787162360002</v>
      </c>
      <c r="CB66" s="18">
        <f t="shared" si="445"/>
        <v>66.596787162360002</v>
      </c>
      <c r="CC66" s="18">
        <f t="shared" si="445"/>
        <v>66.596787162360002</v>
      </c>
      <c r="CD66" s="18">
        <f t="shared" si="445"/>
        <v>66.596787162360002</v>
      </c>
      <c r="CE66" s="18">
        <f t="shared" si="445"/>
        <v>66.596787162360002</v>
      </c>
      <c r="CF66" s="18">
        <f t="shared" si="446"/>
        <v>66.596787162360002</v>
      </c>
      <c r="CG66" s="18">
        <f t="shared" si="446"/>
        <v>66.596787162360002</v>
      </c>
      <c r="CH66" s="18">
        <f t="shared" si="446"/>
        <v>66.596787162360002</v>
      </c>
      <c r="CI66" s="18">
        <f t="shared" si="446"/>
        <v>66.596787162360002</v>
      </c>
      <c r="CJ66" s="18">
        <f t="shared" si="446"/>
        <v>66.596787162360002</v>
      </c>
      <c r="CK66" s="18">
        <f t="shared" si="446"/>
        <v>66.596787162360002</v>
      </c>
      <c r="CL66" s="18">
        <f t="shared" si="236"/>
        <v>66.596787162360002</v>
      </c>
      <c r="CM66" s="18">
        <f t="shared" si="236"/>
        <v>66.596787162360002</v>
      </c>
      <c r="CN66" s="18">
        <f t="shared" si="236"/>
        <v>66.596787162360002</v>
      </c>
      <c r="CO66" s="18">
        <f t="shared" si="236"/>
        <v>66.596787162360002</v>
      </c>
      <c r="CP66" s="18">
        <f t="shared" si="236"/>
        <v>66.596787162360002</v>
      </c>
      <c r="CQ66" s="18">
        <f t="shared" si="236"/>
        <v>66.596787162360002</v>
      </c>
      <c r="CR66" s="18">
        <f t="shared" si="236"/>
        <v>66.596787162360002</v>
      </c>
      <c r="CS66" s="18">
        <f t="shared" si="236"/>
        <v>66.596787162360002</v>
      </c>
      <c r="CT66" s="18">
        <f t="shared" si="236"/>
        <v>66.596787162360002</v>
      </c>
      <c r="CU66" s="18">
        <f t="shared" si="236"/>
        <v>66.596787162360002</v>
      </c>
      <c r="CV66" s="18">
        <f t="shared" si="236"/>
        <v>66.596787162360002</v>
      </c>
      <c r="CW66" s="18">
        <f t="shared" si="236"/>
        <v>66.596787162360002</v>
      </c>
      <c r="CX66" s="18">
        <f t="shared" si="236"/>
        <v>66.596787162360002</v>
      </c>
      <c r="CY66" s="18">
        <f t="shared" si="236"/>
        <v>66.596787162360002</v>
      </c>
      <c r="DA66" s="18" t="str">
        <f t="shared" si="337"/>
        <v>SJ</v>
      </c>
      <c r="DB66" s="18">
        <f t="shared" si="338"/>
        <v>66.596787162360002</v>
      </c>
      <c r="DC66" s="18">
        <f t="shared" si="339"/>
        <v>133.19357432472</v>
      </c>
      <c r="DD66" s="18">
        <f t="shared" si="340"/>
        <v>199.79036148708002</v>
      </c>
      <c r="DE66" s="18">
        <f t="shared" si="341"/>
        <v>266.38714864944001</v>
      </c>
      <c r="DF66" s="18">
        <f t="shared" si="342"/>
        <v>332.9839358118</v>
      </c>
      <c r="DG66" s="18">
        <f t="shared" si="343"/>
        <v>399.58072297415998</v>
      </c>
      <c r="DH66" s="18">
        <f t="shared" si="344"/>
        <v>466.17751013651997</v>
      </c>
      <c r="DI66" s="18">
        <f t="shared" si="345"/>
        <v>532.77429729888001</v>
      </c>
      <c r="DJ66" s="18">
        <f t="shared" si="346"/>
        <v>599.37108446124</v>
      </c>
      <c r="DK66" s="18">
        <f t="shared" si="347"/>
        <v>665.96787162359999</v>
      </c>
      <c r="DL66" s="18">
        <f t="shared" si="348"/>
        <v>732.56465878595998</v>
      </c>
      <c r="DM66" s="18">
        <f t="shared" si="349"/>
        <v>799.16144594831997</v>
      </c>
      <c r="DN66" s="18">
        <f t="shared" si="350"/>
        <v>865.75823311067995</v>
      </c>
      <c r="DO66" s="18">
        <f t="shared" si="351"/>
        <v>932.35502027303994</v>
      </c>
      <c r="DP66" s="18">
        <f t="shared" si="352"/>
        <v>998.95180743539993</v>
      </c>
      <c r="DQ66" s="18">
        <f t="shared" si="353"/>
        <v>1065.54859459776</v>
      </c>
      <c r="DR66" s="18">
        <f t="shared" si="354"/>
        <v>1132.14538176012</v>
      </c>
      <c r="DS66" s="18">
        <f t="shared" si="355"/>
        <v>1198.74216892248</v>
      </c>
      <c r="DT66" s="18">
        <f t="shared" si="356"/>
        <v>1265.33895608484</v>
      </c>
      <c r="DU66" s="18">
        <f t="shared" si="357"/>
        <v>1331.9357432472</v>
      </c>
      <c r="DV66" s="18">
        <f t="shared" si="358"/>
        <v>1398.53253040956</v>
      </c>
      <c r="DW66" s="18">
        <f t="shared" si="359"/>
        <v>1465.12931757192</v>
      </c>
      <c r="DX66" s="18">
        <f t="shared" si="360"/>
        <v>1531.7261047342799</v>
      </c>
      <c r="DY66" s="18">
        <f t="shared" si="361"/>
        <v>1598.3228918966399</v>
      </c>
      <c r="DZ66" s="18">
        <f t="shared" si="362"/>
        <v>1664.9196790589999</v>
      </c>
      <c r="EA66" s="18">
        <f t="shared" si="363"/>
        <v>1731.5164662213599</v>
      </c>
      <c r="EB66" s="18">
        <f t="shared" si="364"/>
        <v>1798.1132533837199</v>
      </c>
      <c r="EC66" s="18">
        <f t="shared" si="365"/>
        <v>1864.7100405460799</v>
      </c>
      <c r="ED66" s="18">
        <f t="shared" si="366"/>
        <v>1931.3068277084399</v>
      </c>
      <c r="EE66" s="18">
        <f t="shared" si="367"/>
        <v>1997.9036148707999</v>
      </c>
      <c r="EF66" s="18">
        <f t="shared" si="368"/>
        <v>2064.5004020331598</v>
      </c>
      <c r="EG66" s="18">
        <f t="shared" si="369"/>
        <v>2131.0971891955201</v>
      </c>
      <c r="EH66" s="18">
        <f t="shared" si="370"/>
        <v>2197.6939763578803</v>
      </c>
      <c r="EI66" s="18">
        <f t="shared" si="371"/>
        <v>2264.2907635202405</v>
      </c>
      <c r="EJ66" s="18">
        <f t="shared" si="372"/>
        <v>2330.8875506826007</v>
      </c>
      <c r="EK66" s="18">
        <f t="shared" si="373"/>
        <v>2397.4843378449609</v>
      </c>
      <c r="EL66" s="18">
        <f t="shared" si="374"/>
        <v>2464.0811250073211</v>
      </c>
      <c r="EM66" s="18">
        <f t="shared" si="375"/>
        <v>2530.6779121696813</v>
      </c>
      <c r="EN66" s="18">
        <f t="shared" si="376"/>
        <v>2597.2746993320416</v>
      </c>
      <c r="EO66" s="18">
        <f t="shared" si="377"/>
        <v>2663.8714864944018</v>
      </c>
      <c r="EP66" s="18">
        <f t="shared" si="378"/>
        <v>2730.468273656762</v>
      </c>
      <c r="EQ66" s="18">
        <f t="shared" si="379"/>
        <v>2797.0650608191222</v>
      </c>
      <c r="ER66" s="18">
        <f t="shared" si="380"/>
        <v>2863.6618479814824</v>
      </c>
      <c r="ES66" s="18">
        <f t="shared" si="381"/>
        <v>2930.2586351438426</v>
      </c>
      <c r="ET66" s="18">
        <f t="shared" si="382"/>
        <v>2996.8554223062029</v>
      </c>
      <c r="EU66" s="18">
        <f t="shared" si="383"/>
        <v>3063.4522094685631</v>
      </c>
      <c r="EV66" s="18">
        <f t="shared" si="384"/>
        <v>3130.0489966309233</v>
      </c>
      <c r="EW66" s="18">
        <f t="shared" si="385"/>
        <v>3196.6457837932835</v>
      </c>
      <c r="EX66" s="18">
        <f t="shared" si="386"/>
        <v>3263.2425709556437</v>
      </c>
      <c r="EY66" s="18">
        <f t="shared" si="387"/>
        <v>3329.8393581180039</v>
      </c>
      <c r="EZ66" s="18">
        <f t="shared" si="388"/>
        <v>3396.4361452803641</v>
      </c>
      <c r="FA66" s="18">
        <f t="shared" si="389"/>
        <v>3463.0329324427244</v>
      </c>
      <c r="FB66" s="18">
        <f t="shared" si="390"/>
        <v>3529.6297196050846</v>
      </c>
      <c r="FC66" s="18">
        <f t="shared" si="391"/>
        <v>3596.2265067674448</v>
      </c>
      <c r="FD66" s="18">
        <f t="shared" si="392"/>
        <v>3662.823293929805</v>
      </c>
      <c r="FE66" s="18">
        <f t="shared" si="393"/>
        <v>3729.4200810921652</v>
      </c>
      <c r="FF66" s="18">
        <f t="shared" si="394"/>
        <v>3796.0168682545254</v>
      </c>
      <c r="FG66" s="18">
        <f t="shared" si="395"/>
        <v>3862.6136554168856</v>
      </c>
      <c r="FH66" s="18">
        <f t="shared" si="396"/>
        <v>3929.2104425792459</v>
      </c>
      <c r="FI66" s="18">
        <f t="shared" si="397"/>
        <v>3995.8072297416061</v>
      </c>
      <c r="FJ66" s="18">
        <f t="shared" si="398"/>
        <v>4062.4040169039663</v>
      </c>
      <c r="FK66" s="18">
        <f t="shared" si="399"/>
        <v>4129.0008040663261</v>
      </c>
      <c r="FL66" s="18">
        <f t="shared" si="400"/>
        <v>4195.5975912286858</v>
      </c>
      <c r="FM66" s="18">
        <f t="shared" si="401"/>
        <v>4262.1943783910456</v>
      </c>
      <c r="FN66" s="18">
        <f t="shared" si="402"/>
        <v>4328.7911655534053</v>
      </c>
      <c r="FO66" s="18">
        <f t="shared" si="403"/>
        <v>4395.3879527157651</v>
      </c>
      <c r="FP66" s="18">
        <f t="shared" si="404"/>
        <v>4461.9847398781249</v>
      </c>
      <c r="FQ66" s="18">
        <f t="shared" si="405"/>
        <v>4528.5815270404846</v>
      </c>
      <c r="FR66" s="18">
        <f t="shared" si="406"/>
        <v>4595.1783142028444</v>
      </c>
      <c r="FS66" s="18">
        <f t="shared" si="407"/>
        <v>4661.7751013652041</v>
      </c>
      <c r="FT66" s="18">
        <f t="shared" si="408"/>
        <v>4728.3718885275639</v>
      </c>
      <c r="FU66" s="18">
        <f t="shared" si="409"/>
        <v>4794.9686756899237</v>
      </c>
      <c r="FV66" s="18">
        <f t="shared" si="410"/>
        <v>4861.5654628522834</v>
      </c>
      <c r="FW66" s="18">
        <f t="shared" si="411"/>
        <v>4928.1622500146432</v>
      </c>
      <c r="FX66" s="18">
        <f t="shared" si="412"/>
        <v>4994.7590371770029</v>
      </c>
      <c r="FY66" s="18">
        <f t="shared" si="413"/>
        <v>5061.3558243393627</v>
      </c>
      <c r="FZ66" s="18">
        <f t="shared" si="414"/>
        <v>5127.9526115017225</v>
      </c>
      <c r="GA66" s="18">
        <f t="shared" si="415"/>
        <v>5194.5493986640822</v>
      </c>
      <c r="GB66" s="18">
        <f t="shared" si="416"/>
        <v>5261.146185826442</v>
      </c>
      <c r="GC66" s="18">
        <f t="shared" si="417"/>
        <v>5327.7429729888017</v>
      </c>
      <c r="GD66" s="18">
        <f t="shared" si="418"/>
        <v>5394.3397601511615</v>
      </c>
      <c r="GE66" s="18">
        <f t="shared" si="419"/>
        <v>5460.9365473135213</v>
      </c>
      <c r="GF66" s="18">
        <f t="shared" si="420"/>
        <v>5527.533334475881</v>
      </c>
      <c r="GG66" s="18">
        <f t="shared" si="421"/>
        <v>5594.1301216382408</v>
      </c>
      <c r="GH66" s="18">
        <f t="shared" si="422"/>
        <v>5660.7269088006005</v>
      </c>
      <c r="GI66" s="18">
        <f t="shared" si="423"/>
        <v>5727.3236959629603</v>
      </c>
      <c r="GJ66" s="18">
        <f t="shared" si="424"/>
        <v>5793.9204831253201</v>
      </c>
      <c r="GK66" s="18">
        <f t="shared" si="425"/>
        <v>5860.5172702876798</v>
      </c>
      <c r="GL66" s="18">
        <f t="shared" si="426"/>
        <v>5927.1140574500396</v>
      </c>
      <c r="GM66" s="18">
        <f t="shared" si="427"/>
        <v>5993.7108446123993</v>
      </c>
      <c r="GN66" s="18">
        <f t="shared" si="428"/>
        <v>6060.3076317747591</v>
      </c>
      <c r="GO66" s="18">
        <f t="shared" si="429"/>
        <v>6126.9044189371189</v>
      </c>
      <c r="GP66" s="18">
        <f t="shared" si="430"/>
        <v>6193.5012060994786</v>
      </c>
      <c r="GQ66" s="18">
        <f t="shared" si="431"/>
        <v>6260.0979932618384</v>
      </c>
      <c r="GR66" s="18">
        <f t="shared" si="432"/>
        <v>6326.6947804241981</v>
      </c>
      <c r="GS66" s="18">
        <f t="shared" si="433"/>
        <v>6393.2915675865579</v>
      </c>
      <c r="GT66" s="18">
        <f t="shared" si="434"/>
        <v>6459.8883547489177</v>
      </c>
      <c r="GU66" s="18">
        <f t="shared" si="435"/>
        <v>6526.4851419112774</v>
      </c>
      <c r="GV66" s="18">
        <f t="shared" si="436"/>
        <v>6593.0819290736372</v>
      </c>
      <c r="GW66" s="18">
        <f t="shared" si="437"/>
        <v>6659.6787162359969</v>
      </c>
      <c r="GX66" s="18"/>
    </row>
    <row r="67" spans="1:206" x14ac:dyDescent="0.25">
      <c r="B67" t="s">
        <v>173</v>
      </c>
      <c r="C67">
        <v>3.7</v>
      </c>
      <c r="D67" s="18">
        <f t="shared" si="441"/>
        <v>82.410739966799994</v>
      </c>
      <c r="E67" s="18">
        <f t="shared" si="441"/>
        <v>82.410739966799994</v>
      </c>
      <c r="F67" s="18">
        <f t="shared" si="441"/>
        <v>82.410739966799994</v>
      </c>
      <c r="G67" s="18">
        <f t="shared" si="441"/>
        <v>82.410739966799994</v>
      </c>
      <c r="H67" s="18">
        <f t="shared" si="441"/>
        <v>82.410739966799994</v>
      </c>
      <c r="I67" s="18">
        <f t="shared" si="441"/>
        <v>82.410739966799994</v>
      </c>
      <c r="J67" s="18">
        <f t="shared" si="441"/>
        <v>82.410739966799994</v>
      </c>
      <c r="K67" s="18">
        <f t="shared" si="441"/>
        <v>82.410739966799994</v>
      </c>
      <c r="L67" s="18">
        <f t="shared" si="441"/>
        <v>82.410739966799994</v>
      </c>
      <c r="M67" s="18">
        <f t="shared" si="441"/>
        <v>82.410739966799994</v>
      </c>
      <c r="N67" s="18">
        <f t="shared" si="441"/>
        <v>82.410739966799994</v>
      </c>
      <c r="O67" s="18">
        <f t="shared" si="441"/>
        <v>82.410739966799994</v>
      </c>
      <c r="P67" s="18">
        <f t="shared" si="441"/>
        <v>82.410739966799994</v>
      </c>
      <c r="Q67" s="18">
        <f t="shared" si="441"/>
        <v>82.410739966799994</v>
      </c>
      <c r="R67" s="18">
        <f t="shared" si="441"/>
        <v>82.410739966799994</v>
      </c>
      <c r="S67" s="18">
        <f t="shared" si="441"/>
        <v>82.410739966799994</v>
      </c>
      <c r="T67" s="18">
        <f t="shared" si="442"/>
        <v>82.410739966799994</v>
      </c>
      <c r="U67" s="18">
        <f t="shared" si="442"/>
        <v>82.410739966799994</v>
      </c>
      <c r="V67" s="18">
        <f t="shared" si="442"/>
        <v>82.410739966799994</v>
      </c>
      <c r="W67" s="18">
        <f t="shared" si="442"/>
        <v>82.410739966799994</v>
      </c>
      <c r="X67" s="18">
        <f t="shared" si="442"/>
        <v>82.410739966799994</v>
      </c>
      <c r="Y67" s="18">
        <f t="shared" si="442"/>
        <v>82.410739966799994</v>
      </c>
      <c r="Z67" s="18">
        <f t="shared" si="442"/>
        <v>82.410739966799994</v>
      </c>
      <c r="AA67" s="18">
        <f t="shared" si="442"/>
        <v>82.410739966799994</v>
      </c>
      <c r="AB67" s="18">
        <f t="shared" si="442"/>
        <v>82.410739966799994</v>
      </c>
      <c r="AC67" s="18">
        <f t="shared" si="442"/>
        <v>82.410739966799994</v>
      </c>
      <c r="AD67" s="18">
        <f t="shared" si="442"/>
        <v>82.410739966799994</v>
      </c>
      <c r="AE67" s="18">
        <f t="shared" si="442"/>
        <v>82.410739966799994</v>
      </c>
      <c r="AF67" s="18">
        <f t="shared" si="442"/>
        <v>82.410739966799994</v>
      </c>
      <c r="AG67" s="18">
        <f t="shared" si="442"/>
        <v>82.410739966799994</v>
      </c>
      <c r="AH67" s="18">
        <f t="shared" si="442"/>
        <v>82.410739966799994</v>
      </c>
      <c r="AI67" s="18">
        <f t="shared" si="442"/>
        <v>82.410739966799994</v>
      </c>
      <c r="AJ67" s="18">
        <f t="shared" si="443"/>
        <v>82.410739966799994</v>
      </c>
      <c r="AK67" s="18">
        <f t="shared" si="443"/>
        <v>82.410739966799994</v>
      </c>
      <c r="AL67" s="18">
        <f t="shared" si="443"/>
        <v>82.410739966799994</v>
      </c>
      <c r="AM67" s="18">
        <f t="shared" si="443"/>
        <v>82.410739966799994</v>
      </c>
      <c r="AN67" s="18">
        <f t="shared" si="443"/>
        <v>82.410739966799994</v>
      </c>
      <c r="AO67" s="18">
        <f t="shared" si="443"/>
        <v>82.410739966799994</v>
      </c>
      <c r="AP67" s="18">
        <f t="shared" si="443"/>
        <v>82.410739966799994</v>
      </c>
      <c r="AQ67" s="18">
        <f t="shared" si="443"/>
        <v>82.410739966799994</v>
      </c>
      <c r="AR67" s="18">
        <f t="shared" si="443"/>
        <v>82.410739966799994</v>
      </c>
      <c r="AS67" s="18">
        <f t="shared" si="443"/>
        <v>82.410739966799994</v>
      </c>
      <c r="AT67" s="18">
        <f t="shared" si="443"/>
        <v>82.410739966799994</v>
      </c>
      <c r="AU67" s="18">
        <f t="shared" si="443"/>
        <v>82.410739966799994</v>
      </c>
      <c r="AV67" s="18">
        <f t="shared" si="443"/>
        <v>82.410739966799994</v>
      </c>
      <c r="AW67" s="18">
        <f t="shared" si="443"/>
        <v>82.410739966799994</v>
      </c>
      <c r="AX67" s="18">
        <f t="shared" si="443"/>
        <v>82.410739966799994</v>
      </c>
      <c r="AY67" s="18">
        <f t="shared" si="443"/>
        <v>82.410739966799994</v>
      </c>
      <c r="AZ67" s="18">
        <f t="shared" si="444"/>
        <v>82.410739966799994</v>
      </c>
      <c r="BA67" s="18">
        <f t="shared" si="444"/>
        <v>82.410739966799994</v>
      </c>
      <c r="BB67" s="18">
        <f t="shared" si="444"/>
        <v>82.410739966799994</v>
      </c>
      <c r="BC67" s="18">
        <f t="shared" si="444"/>
        <v>82.410739966799994</v>
      </c>
      <c r="BD67" s="18">
        <f t="shared" si="444"/>
        <v>82.410739966799994</v>
      </c>
      <c r="BE67" s="18">
        <f t="shared" si="444"/>
        <v>82.410739966799994</v>
      </c>
      <c r="BF67" s="18">
        <f t="shared" si="444"/>
        <v>82.410739966799994</v>
      </c>
      <c r="BG67" s="18">
        <f t="shared" si="444"/>
        <v>82.410739966799994</v>
      </c>
      <c r="BH67" s="18">
        <f t="shared" si="444"/>
        <v>82.410739966799994</v>
      </c>
      <c r="BI67" s="18">
        <f t="shared" si="444"/>
        <v>82.410739966799994</v>
      </c>
      <c r="BJ67" s="18">
        <f t="shared" si="444"/>
        <v>82.410739966799994</v>
      </c>
      <c r="BK67" s="18">
        <f t="shared" si="444"/>
        <v>82.410739966799994</v>
      </c>
      <c r="BL67" s="18">
        <f t="shared" si="444"/>
        <v>82.410739966799994</v>
      </c>
      <c r="BM67" s="18">
        <f t="shared" si="444"/>
        <v>82.410739966799994</v>
      </c>
      <c r="BN67" s="18">
        <f t="shared" si="444"/>
        <v>82.410739966799994</v>
      </c>
      <c r="BO67" s="18">
        <f t="shared" si="444"/>
        <v>82.410739966799994</v>
      </c>
      <c r="BP67" s="18">
        <f t="shared" si="445"/>
        <v>82.410739966799994</v>
      </c>
      <c r="BQ67" s="18">
        <f t="shared" si="445"/>
        <v>82.410739966799994</v>
      </c>
      <c r="BR67" s="18">
        <f t="shared" si="445"/>
        <v>82.410739966799994</v>
      </c>
      <c r="BS67" s="18">
        <f t="shared" si="445"/>
        <v>82.410739966799994</v>
      </c>
      <c r="BT67" s="18">
        <f t="shared" si="445"/>
        <v>82.410739966799994</v>
      </c>
      <c r="BU67" s="18">
        <f t="shared" si="445"/>
        <v>82.410739966799994</v>
      </c>
      <c r="BV67" s="18">
        <f t="shared" si="445"/>
        <v>82.410739966799994</v>
      </c>
      <c r="BW67" s="18">
        <f t="shared" si="445"/>
        <v>82.410739966799994</v>
      </c>
      <c r="BX67" s="18">
        <f t="shared" si="445"/>
        <v>82.410739966799994</v>
      </c>
      <c r="BY67" s="18">
        <f t="shared" si="445"/>
        <v>82.410739966799994</v>
      </c>
      <c r="BZ67" s="18">
        <f t="shared" si="445"/>
        <v>82.410739966799994</v>
      </c>
      <c r="CA67" s="18">
        <f t="shared" si="445"/>
        <v>82.410739966799994</v>
      </c>
      <c r="CB67" s="18">
        <f t="shared" si="445"/>
        <v>82.410739966799994</v>
      </c>
      <c r="CC67" s="18">
        <f t="shared" si="445"/>
        <v>82.410739966799994</v>
      </c>
      <c r="CD67" s="18">
        <f t="shared" si="445"/>
        <v>82.410739966799994</v>
      </c>
      <c r="CE67" s="18">
        <f t="shared" si="445"/>
        <v>82.410739966799994</v>
      </c>
      <c r="CF67" s="18">
        <f t="shared" si="446"/>
        <v>82.410739966799994</v>
      </c>
      <c r="CG67" s="18">
        <f t="shared" si="446"/>
        <v>82.410739966799994</v>
      </c>
      <c r="CH67" s="18">
        <f t="shared" si="446"/>
        <v>82.410739966799994</v>
      </c>
      <c r="CI67" s="18">
        <f t="shared" si="446"/>
        <v>82.410739966799994</v>
      </c>
      <c r="CJ67" s="18">
        <f t="shared" si="446"/>
        <v>82.410739966799994</v>
      </c>
      <c r="CK67" s="18">
        <f t="shared" si="446"/>
        <v>82.410739966799994</v>
      </c>
      <c r="CL67" s="18">
        <f t="shared" si="236"/>
        <v>82.410739966799994</v>
      </c>
      <c r="CM67" s="18">
        <f t="shared" si="236"/>
        <v>82.410739966799994</v>
      </c>
      <c r="CN67" s="18">
        <f t="shared" si="236"/>
        <v>82.410739966799994</v>
      </c>
      <c r="CO67" s="18">
        <f t="shared" si="236"/>
        <v>82.410739966799994</v>
      </c>
      <c r="CP67" s="18">
        <f t="shared" si="236"/>
        <v>82.410739966799994</v>
      </c>
      <c r="CQ67" s="18">
        <f t="shared" si="236"/>
        <v>82.410739966799994</v>
      </c>
      <c r="CR67" s="18">
        <f t="shared" si="236"/>
        <v>82.410739966799994</v>
      </c>
      <c r="CS67" s="18">
        <f t="shared" si="236"/>
        <v>82.410739966799994</v>
      </c>
      <c r="CT67" s="18">
        <f t="shared" si="236"/>
        <v>82.410739966799994</v>
      </c>
      <c r="CU67" s="18">
        <f t="shared" si="236"/>
        <v>82.410739966799994</v>
      </c>
      <c r="CV67" s="18">
        <f t="shared" si="236"/>
        <v>82.410739966799994</v>
      </c>
      <c r="CW67" s="18">
        <f t="shared" si="236"/>
        <v>82.410739966799994</v>
      </c>
      <c r="CX67" s="18">
        <f t="shared" si="236"/>
        <v>82.410739966799994</v>
      </c>
      <c r="CY67" s="18">
        <f t="shared" si="236"/>
        <v>82.410739966799994</v>
      </c>
      <c r="DA67" s="18" t="str">
        <f t="shared" si="337"/>
        <v>SK</v>
      </c>
      <c r="DB67" s="18">
        <f t="shared" si="338"/>
        <v>82.410739966799994</v>
      </c>
      <c r="DC67" s="18">
        <f t="shared" si="339"/>
        <v>164.82147993359999</v>
      </c>
      <c r="DD67" s="18">
        <f t="shared" si="340"/>
        <v>247.23221990039997</v>
      </c>
      <c r="DE67" s="18">
        <f t="shared" si="341"/>
        <v>329.64295986719998</v>
      </c>
      <c r="DF67" s="18">
        <f t="shared" si="342"/>
        <v>412.05369983399999</v>
      </c>
      <c r="DG67" s="18">
        <f t="shared" si="343"/>
        <v>494.46443980079999</v>
      </c>
      <c r="DH67" s="18">
        <f t="shared" si="344"/>
        <v>576.8751797676</v>
      </c>
      <c r="DI67" s="18">
        <f t="shared" si="345"/>
        <v>659.28591973439995</v>
      </c>
      <c r="DJ67" s="18">
        <f t="shared" si="346"/>
        <v>741.69665970119991</v>
      </c>
      <c r="DK67" s="18">
        <f t="shared" si="347"/>
        <v>824.10739966799986</v>
      </c>
      <c r="DL67" s="18">
        <f t="shared" si="348"/>
        <v>906.51813963479981</v>
      </c>
      <c r="DM67" s="18">
        <f t="shared" si="349"/>
        <v>988.92887960159976</v>
      </c>
      <c r="DN67" s="18">
        <f t="shared" si="350"/>
        <v>1071.3396195683997</v>
      </c>
      <c r="DO67" s="18">
        <f t="shared" si="351"/>
        <v>1153.7503595351998</v>
      </c>
      <c r="DP67" s="18">
        <f t="shared" si="352"/>
        <v>1236.1610995019998</v>
      </c>
      <c r="DQ67" s="18">
        <f t="shared" si="353"/>
        <v>1318.5718394687999</v>
      </c>
      <c r="DR67" s="18">
        <f t="shared" si="354"/>
        <v>1400.9825794356</v>
      </c>
      <c r="DS67" s="18">
        <f t="shared" si="355"/>
        <v>1483.3933194024</v>
      </c>
      <c r="DT67" s="18">
        <f t="shared" si="356"/>
        <v>1565.8040593692001</v>
      </c>
      <c r="DU67" s="18">
        <f t="shared" si="357"/>
        <v>1648.2147993360002</v>
      </c>
      <c r="DV67" s="18">
        <f t="shared" si="358"/>
        <v>1730.6255393028002</v>
      </c>
      <c r="DW67" s="18">
        <f t="shared" si="359"/>
        <v>1813.0362792696003</v>
      </c>
      <c r="DX67" s="18">
        <f t="shared" si="360"/>
        <v>1895.4470192364004</v>
      </c>
      <c r="DY67" s="18">
        <f t="shared" si="361"/>
        <v>1977.8577592032004</v>
      </c>
      <c r="DZ67" s="18">
        <f t="shared" si="362"/>
        <v>2060.2684991700003</v>
      </c>
      <c r="EA67" s="18">
        <f t="shared" si="363"/>
        <v>2142.6792391368003</v>
      </c>
      <c r="EB67" s="18">
        <f t="shared" si="364"/>
        <v>2225.0899791036004</v>
      </c>
      <c r="EC67" s="18">
        <f t="shared" si="365"/>
        <v>2307.5007190704005</v>
      </c>
      <c r="ED67" s="18">
        <f t="shared" si="366"/>
        <v>2389.9114590372005</v>
      </c>
      <c r="EE67" s="18">
        <f t="shared" si="367"/>
        <v>2472.3221990040006</v>
      </c>
      <c r="EF67" s="18">
        <f t="shared" si="368"/>
        <v>2554.7329389708007</v>
      </c>
      <c r="EG67" s="18">
        <f t="shared" si="369"/>
        <v>2637.1436789376007</v>
      </c>
      <c r="EH67" s="18">
        <f t="shared" si="370"/>
        <v>2719.5544189044008</v>
      </c>
      <c r="EI67" s="18">
        <f t="shared" si="371"/>
        <v>2801.9651588712009</v>
      </c>
      <c r="EJ67" s="18">
        <f t="shared" si="372"/>
        <v>2884.3758988380009</v>
      </c>
      <c r="EK67" s="18">
        <f t="shared" si="373"/>
        <v>2966.786638804801</v>
      </c>
      <c r="EL67" s="18">
        <f t="shared" si="374"/>
        <v>3049.1973787716011</v>
      </c>
      <c r="EM67" s="18">
        <f t="shared" si="375"/>
        <v>3131.6081187384011</v>
      </c>
      <c r="EN67" s="18">
        <f t="shared" si="376"/>
        <v>3214.0188587052012</v>
      </c>
      <c r="EO67" s="18">
        <f t="shared" si="377"/>
        <v>3296.4295986720012</v>
      </c>
      <c r="EP67" s="18">
        <f t="shared" si="378"/>
        <v>3378.8403386388013</v>
      </c>
      <c r="EQ67" s="18">
        <f t="shared" si="379"/>
        <v>3461.2510786056014</v>
      </c>
      <c r="ER67" s="18">
        <f t="shared" si="380"/>
        <v>3543.6618185724014</v>
      </c>
      <c r="ES67" s="18">
        <f t="shared" si="381"/>
        <v>3626.0725585392015</v>
      </c>
      <c r="ET67" s="18">
        <f t="shared" si="382"/>
        <v>3708.4832985060016</v>
      </c>
      <c r="EU67" s="18">
        <f t="shared" si="383"/>
        <v>3790.8940384728016</v>
      </c>
      <c r="EV67" s="18">
        <f t="shared" si="384"/>
        <v>3873.3047784396017</v>
      </c>
      <c r="EW67" s="18">
        <f t="shared" si="385"/>
        <v>3955.7155184064018</v>
      </c>
      <c r="EX67" s="18">
        <f t="shared" si="386"/>
        <v>4038.1262583732018</v>
      </c>
      <c r="EY67" s="18">
        <f t="shared" si="387"/>
        <v>4120.5369983400014</v>
      </c>
      <c r="EZ67" s="18">
        <f t="shared" si="388"/>
        <v>4202.9477383068015</v>
      </c>
      <c r="FA67" s="18">
        <f t="shared" si="389"/>
        <v>4285.3584782736016</v>
      </c>
      <c r="FB67" s="18">
        <f t="shared" si="390"/>
        <v>4367.7692182404016</v>
      </c>
      <c r="FC67" s="18">
        <f t="shared" si="391"/>
        <v>4450.1799582072017</v>
      </c>
      <c r="FD67" s="18">
        <f t="shared" si="392"/>
        <v>4532.5906981740018</v>
      </c>
      <c r="FE67" s="18">
        <f t="shared" si="393"/>
        <v>4615.0014381408018</v>
      </c>
      <c r="FF67" s="18">
        <f t="shared" si="394"/>
        <v>4697.4121781076019</v>
      </c>
      <c r="FG67" s="18">
        <f t="shared" si="395"/>
        <v>4779.822918074402</v>
      </c>
      <c r="FH67" s="18">
        <f t="shared" si="396"/>
        <v>4862.233658041202</v>
      </c>
      <c r="FI67" s="18">
        <f t="shared" si="397"/>
        <v>4944.6443980080021</v>
      </c>
      <c r="FJ67" s="18">
        <f t="shared" si="398"/>
        <v>5027.0551379748022</v>
      </c>
      <c r="FK67" s="18">
        <f t="shared" si="399"/>
        <v>5109.4658779416022</v>
      </c>
      <c r="FL67" s="18">
        <f t="shared" si="400"/>
        <v>5191.8766179084023</v>
      </c>
      <c r="FM67" s="18">
        <f t="shared" si="401"/>
        <v>5274.2873578752024</v>
      </c>
      <c r="FN67" s="18">
        <f t="shared" si="402"/>
        <v>5356.6980978420024</v>
      </c>
      <c r="FO67" s="18">
        <f t="shared" si="403"/>
        <v>5439.1088378088025</v>
      </c>
      <c r="FP67" s="18">
        <f t="shared" si="404"/>
        <v>5521.5195777756026</v>
      </c>
      <c r="FQ67" s="18">
        <f t="shared" si="405"/>
        <v>5603.9303177424026</v>
      </c>
      <c r="FR67" s="18">
        <f t="shared" si="406"/>
        <v>5686.3410577092027</v>
      </c>
      <c r="FS67" s="18">
        <f t="shared" si="407"/>
        <v>5768.7517976760028</v>
      </c>
      <c r="FT67" s="18">
        <f t="shared" si="408"/>
        <v>5851.1625376428028</v>
      </c>
      <c r="FU67" s="18">
        <f t="shared" si="409"/>
        <v>5933.5732776096029</v>
      </c>
      <c r="FV67" s="18">
        <f t="shared" si="410"/>
        <v>6015.9840175764029</v>
      </c>
      <c r="FW67" s="18">
        <f t="shared" si="411"/>
        <v>6098.394757543203</v>
      </c>
      <c r="FX67" s="18">
        <f t="shared" si="412"/>
        <v>6180.8054975100031</v>
      </c>
      <c r="FY67" s="18">
        <f t="shared" si="413"/>
        <v>6263.2162374768031</v>
      </c>
      <c r="FZ67" s="18">
        <f t="shared" si="414"/>
        <v>6345.6269774436032</v>
      </c>
      <c r="GA67" s="18">
        <f t="shared" si="415"/>
        <v>6428.0377174104033</v>
      </c>
      <c r="GB67" s="18">
        <f t="shared" si="416"/>
        <v>6510.4484573772033</v>
      </c>
      <c r="GC67" s="18">
        <f t="shared" si="417"/>
        <v>6592.8591973440034</v>
      </c>
      <c r="GD67" s="18">
        <f t="shared" si="418"/>
        <v>6675.2699373108035</v>
      </c>
      <c r="GE67" s="18">
        <f t="shared" si="419"/>
        <v>6757.6806772776035</v>
      </c>
      <c r="GF67" s="18">
        <f t="shared" si="420"/>
        <v>6840.0914172444036</v>
      </c>
      <c r="GG67" s="18">
        <f t="shared" si="421"/>
        <v>6922.5021572112037</v>
      </c>
      <c r="GH67" s="18">
        <f t="shared" si="422"/>
        <v>7004.9128971780037</v>
      </c>
      <c r="GI67" s="18">
        <f t="shared" si="423"/>
        <v>7087.3236371448038</v>
      </c>
      <c r="GJ67" s="18">
        <f t="shared" si="424"/>
        <v>7169.7343771116039</v>
      </c>
      <c r="GK67" s="18">
        <f t="shared" si="425"/>
        <v>7252.1451170784039</v>
      </c>
      <c r="GL67" s="18">
        <f t="shared" si="426"/>
        <v>7334.555857045204</v>
      </c>
      <c r="GM67" s="18">
        <f t="shared" si="427"/>
        <v>7416.9665970120041</v>
      </c>
      <c r="GN67" s="18">
        <f t="shared" si="428"/>
        <v>7499.3773369788041</v>
      </c>
      <c r="GO67" s="18">
        <f t="shared" si="429"/>
        <v>7581.7880769456042</v>
      </c>
      <c r="GP67" s="18">
        <f t="shared" si="430"/>
        <v>7664.1988169124043</v>
      </c>
      <c r="GQ67" s="18">
        <f t="shared" si="431"/>
        <v>7746.6095568792043</v>
      </c>
      <c r="GR67" s="18">
        <f t="shared" si="432"/>
        <v>7829.0202968460044</v>
      </c>
      <c r="GS67" s="18">
        <f t="shared" si="433"/>
        <v>7911.4310368128045</v>
      </c>
      <c r="GT67" s="18">
        <f t="shared" si="434"/>
        <v>7993.8417767796045</v>
      </c>
      <c r="GU67" s="18">
        <f t="shared" si="435"/>
        <v>8076.2525167464046</v>
      </c>
      <c r="GV67" s="18">
        <f t="shared" si="436"/>
        <v>8158.6632567132046</v>
      </c>
      <c r="GW67" s="18">
        <f t="shared" si="437"/>
        <v>8241.0739966800047</v>
      </c>
      <c r="GX67" s="18"/>
    </row>
    <row r="68" spans="1:206" x14ac:dyDescent="0.25">
      <c r="B68" t="s">
        <v>177</v>
      </c>
      <c r="C68">
        <v>4.21</v>
      </c>
      <c r="D68" s="18">
        <f t="shared" si="441"/>
        <v>93.770058178439996</v>
      </c>
      <c r="E68" s="18">
        <f t="shared" si="441"/>
        <v>93.770058178439996</v>
      </c>
      <c r="F68" s="18">
        <f t="shared" si="441"/>
        <v>93.770058178439996</v>
      </c>
      <c r="G68" s="18">
        <f t="shared" si="441"/>
        <v>93.770058178439996</v>
      </c>
      <c r="H68" s="18">
        <f t="shared" si="441"/>
        <v>93.770058178439996</v>
      </c>
      <c r="I68" s="18">
        <f t="shared" si="441"/>
        <v>93.770058178439996</v>
      </c>
      <c r="J68" s="18">
        <f t="shared" si="441"/>
        <v>93.770058178439996</v>
      </c>
      <c r="K68" s="18">
        <f t="shared" si="441"/>
        <v>93.770058178439996</v>
      </c>
      <c r="L68" s="18">
        <f t="shared" si="441"/>
        <v>93.770058178439996</v>
      </c>
      <c r="M68" s="18">
        <f t="shared" si="441"/>
        <v>93.770058178439996</v>
      </c>
      <c r="N68" s="18">
        <f t="shared" si="441"/>
        <v>93.770058178439996</v>
      </c>
      <c r="O68" s="18">
        <f t="shared" si="441"/>
        <v>93.770058178439996</v>
      </c>
      <c r="P68" s="18">
        <f t="shared" si="441"/>
        <v>93.770058178439996</v>
      </c>
      <c r="Q68" s="18">
        <f t="shared" si="441"/>
        <v>93.770058178439996</v>
      </c>
      <c r="R68" s="18">
        <f t="shared" si="441"/>
        <v>93.770058178439996</v>
      </c>
      <c r="S68" s="18">
        <f t="shared" si="441"/>
        <v>93.770058178439996</v>
      </c>
      <c r="T68" s="18">
        <f t="shared" si="442"/>
        <v>93.770058178439996</v>
      </c>
      <c r="U68" s="18">
        <f t="shared" si="442"/>
        <v>93.770058178439996</v>
      </c>
      <c r="V68" s="18">
        <f t="shared" si="442"/>
        <v>93.770058178439996</v>
      </c>
      <c r="W68" s="18">
        <f t="shared" si="442"/>
        <v>93.770058178439996</v>
      </c>
      <c r="X68" s="18">
        <f t="shared" si="442"/>
        <v>93.770058178439996</v>
      </c>
      <c r="Y68" s="18">
        <f t="shared" si="442"/>
        <v>93.770058178439996</v>
      </c>
      <c r="Z68" s="18">
        <f t="shared" si="442"/>
        <v>93.770058178439996</v>
      </c>
      <c r="AA68" s="18">
        <f t="shared" si="442"/>
        <v>93.770058178439996</v>
      </c>
      <c r="AB68" s="18">
        <f t="shared" si="442"/>
        <v>93.770058178439996</v>
      </c>
      <c r="AC68" s="18">
        <f t="shared" si="442"/>
        <v>93.770058178439996</v>
      </c>
      <c r="AD68" s="18">
        <f t="shared" si="442"/>
        <v>93.770058178439996</v>
      </c>
      <c r="AE68" s="18">
        <f t="shared" si="442"/>
        <v>93.770058178439996</v>
      </c>
      <c r="AF68" s="18">
        <f t="shared" si="442"/>
        <v>93.770058178439996</v>
      </c>
      <c r="AG68" s="18">
        <f t="shared" si="442"/>
        <v>93.770058178439996</v>
      </c>
      <c r="AH68" s="18">
        <f t="shared" si="442"/>
        <v>93.770058178439996</v>
      </c>
      <c r="AI68" s="18">
        <f t="shared" si="442"/>
        <v>93.770058178439996</v>
      </c>
      <c r="AJ68" s="18">
        <f t="shared" si="443"/>
        <v>93.770058178439996</v>
      </c>
      <c r="AK68" s="18">
        <f t="shared" si="443"/>
        <v>93.770058178439996</v>
      </c>
      <c r="AL68" s="18">
        <f t="shared" si="443"/>
        <v>93.770058178439996</v>
      </c>
      <c r="AM68" s="18">
        <f t="shared" si="443"/>
        <v>93.770058178439996</v>
      </c>
      <c r="AN68" s="18">
        <f t="shared" si="443"/>
        <v>93.770058178439996</v>
      </c>
      <c r="AO68" s="18">
        <f t="shared" si="443"/>
        <v>93.770058178439996</v>
      </c>
      <c r="AP68" s="18">
        <f t="shared" si="443"/>
        <v>93.770058178439996</v>
      </c>
      <c r="AQ68" s="18">
        <f t="shared" si="443"/>
        <v>93.770058178439996</v>
      </c>
      <c r="AR68" s="18">
        <f t="shared" si="443"/>
        <v>93.770058178439996</v>
      </c>
      <c r="AS68" s="18">
        <f t="shared" si="443"/>
        <v>93.770058178439996</v>
      </c>
      <c r="AT68" s="18">
        <f t="shared" si="443"/>
        <v>93.770058178439996</v>
      </c>
      <c r="AU68" s="18">
        <f t="shared" si="443"/>
        <v>93.770058178439996</v>
      </c>
      <c r="AV68" s="18">
        <f t="shared" si="443"/>
        <v>93.770058178439996</v>
      </c>
      <c r="AW68" s="18">
        <f t="shared" si="443"/>
        <v>93.770058178439996</v>
      </c>
      <c r="AX68" s="18">
        <f t="shared" si="443"/>
        <v>93.770058178439996</v>
      </c>
      <c r="AY68" s="18">
        <f t="shared" si="443"/>
        <v>93.770058178439996</v>
      </c>
      <c r="AZ68" s="18">
        <f t="shared" si="444"/>
        <v>93.770058178439996</v>
      </c>
      <c r="BA68" s="18">
        <f t="shared" si="444"/>
        <v>93.770058178439996</v>
      </c>
      <c r="BB68" s="18">
        <f t="shared" si="444"/>
        <v>93.770058178439996</v>
      </c>
      <c r="BC68" s="18">
        <f t="shared" si="444"/>
        <v>93.770058178439996</v>
      </c>
      <c r="BD68" s="18">
        <f t="shared" si="444"/>
        <v>93.770058178439996</v>
      </c>
      <c r="BE68" s="18">
        <f t="shared" si="444"/>
        <v>93.770058178439996</v>
      </c>
      <c r="BF68" s="18">
        <f t="shared" si="444"/>
        <v>93.770058178439996</v>
      </c>
      <c r="BG68" s="18">
        <f t="shared" si="444"/>
        <v>93.770058178439996</v>
      </c>
      <c r="BH68" s="18">
        <f t="shared" si="444"/>
        <v>93.770058178439996</v>
      </c>
      <c r="BI68" s="18">
        <f t="shared" si="444"/>
        <v>93.770058178439996</v>
      </c>
      <c r="BJ68" s="18">
        <f t="shared" si="444"/>
        <v>93.770058178439996</v>
      </c>
      <c r="BK68" s="18">
        <f t="shared" si="444"/>
        <v>93.770058178439996</v>
      </c>
      <c r="BL68" s="18">
        <f t="shared" si="444"/>
        <v>93.770058178439996</v>
      </c>
      <c r="BM68" s="18">
        <f t="shared" si="444"/>
        <v>93.770058178439996</v>
      </c>
      <c r="BN68" s="18">
        <f t="shared" si="444"/>
        <v>93.770058178439996</v>
      </c>
      <c r="BO68" s="18">
        <f t="shared" si="444"/>
        <v>93.770058178439996</v>
      </c>
      <c r="BP68" s="18">
        <f t="shared" si="445"/>
        <v>93.770058178439996</v>
      </c>
      <c r="BQ68" s="18">
        <f t="shared" si="445"/>
        <v>93.770058178439996</v>
      </c>
      <c r="BR68" s="18">
        <f t="shared" si="445"/>
        <v>93.770058178439996</v>
      </c>
      <c r="BS68" s="18">
        <f t="shared" si="445"/>
        <v>93.770058178439996</v>
      </c>
      <c r="BT68" s="18">
        <f t="shared" si="445"/>
        <v>93.770058178439996</v>
      </c>
      <c r="BU68" s="18">
        <f t="shared" si="445"/>
        <v>93.770058178439996</v>
      </c>
      <c r="BV68" s="18">
        <f t="shared" si="445"/>
        <v>93.770058178439996</v>
      </c>
      <c r="BW68" s="18">
        <f t="shared" si="445"/>
        <v>93.770058178439996</v>
      </c>
      <c r="BX68" s="18">
        <f t="shared" si="445"/>
        <v>93.770058178439996</v>
      </c>
      <c r="BY68" s="18">
        <f t="shared" si="445"/>
        <v>93.770058178439996</v>
      </c>
      <c r="BZ68" s="18">
        <f t="shared" si="445"/>
        <v>93.770058178439996</v>
      </c>
      <c r="CA68" s="18">
        <f t="shared" si="445"/>
        <v>93.770058178439996</v>
      </c>
      <c r="CB68" s="18">
        <f t="shared" si="445"/>
        <v>93.770058178439996</v>
      </c>
      <c r="CC68" s="18">
        <f t="shared" si="445"/>
        <v>93.770058178439996</v>
      </c>
      <c r="CD68" s="18">
        <f t="shared" si="445"/>
        <v>93.770058178439996</v>
      </c>
      <c r="CE68" s="18">
        <f t="shared" si="445"/>
        <v>93.770058178439996</v>
      </c>
      <c r="CF68" s="18">
        <f t="shared" si="446"/>
        <v>93.770058178439996</v>
      </c>
      <c r="CG68" s="18">
        <f t="shared" si="446"/>
        <v>93.770058178439996</v>
      </c>
      <c r="CH68" s="18">
        <f t="shared" si="446"/>
        <v>93.770058178439996</v>
      </c>
      <c r="CI68" s="18">
        <f t="shared" si="446"/>
        <v>93.770058178439996</v>
      </c>
      <c r="CJ68" s="18">
        <f t="shared" si="446"/>
        <v>93.770058178439996</v>
      </c>
      <c r="CK68" s="18">
        <f t="shared" si="446"/>
        <v>93.770058178439996</v>
      </c>
      <c r="CL68" s="18">
        <f t="shared" si="236"/>
        <v>93.770058178439996</v>
      </c>
      <c r="CM68" s="18">
        <f t="shared" si="236"/>
        <v>93.770058178439996</v>
      </c>
      <c r="CN68" s="18">
        <f t="shared" si="236"/>
        <v>93.770058178439996</v>
      </c>
      <c r="CO68" s="18">
        <f t="shared" si="236"/>
        <v>93.770058178439996</v>
      </c>
      <c r="CP68" s="18">
        <f t="shared" si="236"/>
        <v>93.770058178439996</v>
      </c>
      <c r="CQ68" s="18">
        <f t="shared" si="236"/>
        <v>93.770058178439996</v>
      </c>
      <c r="CR68" s="18">
        <f t="shared" si="236"/>
        <v>93.770058178439996</v>
      </c>
      <c r="CS68" s="18">
        <f t="shared" si="236"/>
        <v>93.770058178439996</v>
      </c>
      <c r="CT68" s="18">
        <f t="shared" si="236"/>
        <v>93.770058178439996</v>
      </c>
      <c r="CU68" s="18">
        <f t="shared" si="236"/>
        <v>93.770058178439996</v>
      </c>
      <c r="CV68" s="18">
        <f t="shared" si="236"/>
        <v>93.770058178439996</v>
      </c>
      <c r="CW68" s="18">
        <f t="shared" si="236"/>
        <v>93.770058178439996</v>
      </c>
      <c r="CX68" s="18">
        <f t="shared" si="236"/>
        <v>93.770058178439996</v>
      </c>
      <c r="CY68" s="18">
        <f t="shared" si="236"/>
        <v>93.770058178439996</v>
      </c>
      <c r="DA68" s="18" t="str">
        <f t="shared" si="337"/>
        <v>SL</v>
      </c>
      <c r="DB68" s="18">
        <f t="shared" si="338"/>
        <v>93.770058178439996</v>
      </c>
      <c r="DC68" s="18">
        <f t="shared" si="339"/>
        <v>187.54011635687999</v>
      </c>
      <c r="DD68" s="18">
        <f t="shared" si="340"/>
        <v>281.31017453532002</v>
      </c>
      <c r="DE68" s="18">
        <f t="shared" si="341"/>
        <v>375.08023271375998</v>
      </c>
      <c r="DF68" s="18">
        <f t="shared" si="342"/>
        <v>468.85029089219995</v>
      </c>
      <c r="DG68" s="18">
        <f t="shared" si="343"/>
        <v>562.62034907063992</v>
      </c>
      <c r="DH68" s="18">
        <f t="shared" si="344"/>
        <v>656.39040724907989</v>
      </c>
      <c r="DI68" s="18">
        <f t="shared" si="345"/>
        <v>750.16046542751985</v>
      </c>
      <c r="DJ68" s="18">
        <f t="shared" si="346"/>
        <v>843.93052360595982</v>
      </c>
      <c r="DK68" s="18">
        <f t="shared" si="347"/>
        <v>937.70058178439979</v>
      </c>
      <c r="DL68" s="18">
        <f t="shared" si="348"/>
        <v>1031.4706399628399</v>
      </c>
      <c r="DM68" s="18">
        <f t="shared" si="349"/>
        <v>1125.2406981412798</v>
      </c>
      <c r="DN68" s="18">
        <f t="shared" si="350"/>
        <v>1219.0107563197198</v>
      </c>
      <c r="DO68" s="18">
        <f t="shared" si="351"/>
        <v>1312.7808144981598</v>
      </c>
      <c r="DP68" s="18">
        <f t="shared" si="352"/>
        <v>1406.5508726765997</v>
      </c>
      <c r="DQ68" s="18">
        <f t="shared" si="353"/>
        <v>1500.3209308550397</v>
      </c>
      <c r="DR68" s="18">
        <f t="shared" si="354"/>
        <v>1594.0909890334797</v>
      </c>
      <c r="DS68" s="18">
        <f t="shared" si="355"/>
        <v>1687.8610472119196</v>
      </c>
      <c r="DT68" s="18">
        <f t="shared" si="356"/>
        <v>1781.6311053903596</v>
      </c>
      <c r="DU68" s="18">
        <f t="shared" si="357"/>
        <v>1875.4011635687996</v>
      </c>
      <c r="DV68" s="18">
        <f t="shared" si="358"/>
        <v>1969.1712217472395</v>
      </c>
      <c r="DW68" s="18">
        <f t="shared" si="359"/>
        <v>2062.9412799256797</v>
      </c>
      <c r="DX68" s="18">
        <f t="shared" si="360"/>
        <v>2156.7113381041199</v>
      </c>
      <c r="DY68" s="18">
        <f t="shared" si="361"/>
        <v>2250.4813962825601</v>
      </c>
      <c r="DZ68" s="18">
        <f t="shared" si="362"/>
        <v>2344.2514544610003</v>
      </c>
      <c r="EA68" s="18">
        <f t="shared" si="363"/>
        <v>2438.0215126394405</v>
      </c>
      <c r="EB68" s="18">
        <f t="shared" si="364"/>
        <v>2531.7915708178807</v>
      </c>
      <c r="EC68" s="18">
        <f t="shared" si="365"/>
        <v>2625.5616289963209</v>
      </c>
      <c r="ED68" s="18">
        <f t="shared" si="366"/>
        <v>2719.3316871747611</v>
      </c>
      <c r="EE68" s="18">
        <f t="shared" si="367"/>
        <v>2813.1017453532013</v>
      </c>
      <c r="EF68" s="18">
        <f t="shared" si="368"/>
        <v>2906.8718035316415</v>
      </c>
      <c r="EG68" s="18">
        <f t="shared" si="369"/>
        <v>3000.6418617100817</v>
      </c>
      <c r="EH68" s="18">
        <f t="shared" si="370"/>
        <v>3094.4119198885219</v>
      </c>
      <c r="EI68" s="18">
        <f t="shared" si="371"/>
        <v>3188.1819780669621</v>
      </c>
      <c r="EJ68" s="18">
        <f t="shared" si="372"/>
        <v>3281.9520362454023</v>
      </c>
      <c r="EK68" s="18">
        <f t="shared" si="373"/>
        <v>3375.7220944238425</v>
      </c>
      <c r="EL68" s="18">
        <f t="shared" si="374"/>
        <v>3469.4921526022827</v>
      </c>
      <c r="EM68" s="18">
        <f t="shared" si="375"/>
        <v>3563.2622107807229</v>
      </c>
      <c r="EN68" s="18">
        <f t="shared" si="376"/>
        <v>3657.032268959163</v>
      </c>
      <c r="EO68" s="18">
        <f t="shared" si="377"/>
        <v>3750.8023271376032</v>
      </c>
      <c r="EP68" s="18">
        <f t="shared" si="378"/>
        <v>3844.5723853160434</v>
      </c>
      <c r="EQ68" s="18">
        <f t="shared" si="379"/>
        <v>3938.3424434944836</v>
      </c>
      <c r="ER68" s="18">
        <f t="shared" si="380"/>
        <v>4032.1125016729238</v>
      </c>
      <c r="ES68" s="18">
        <f t="shared" si="381"/>
        <v>4125.882559851364</v>
      </c>
      <c r="ET68" s="18">
        <f t="shared" si="382"/>
        <v>4219.6526180298042</v>
      </c>
      <c r="EU68" s="18">
        <f t="shared" si="383"/>
        <v>4313.4226762082444</v>
      </c>
      <c r="EV68" s="18">
        <f t="shared" si="384"/>
        <v>4407.1927343866846</v>
      </c>
      <c r="EW68" s="18">
        <f t="shared" si="385"/>
        <v>4500.9627925651248</v>
      </c>
      <c r="EX68" s="18">
        <f t="shared" si="386"/>
        <v>4594.732850743565</v>
      </c>
      <c r="EY68" s="18">
        <f t="shared" si="387"/>
        <v>4688.5029089220052</v>
      </c>
      <c r="EZ68" s="18">
        <f t="shared" si="388"/>
        <v>4782.2729671004454</v>
      </c>
      <c r="FA68" s="18">
        <f t="shared" si="389"/>
        <v>4876.0430252788856</v>
      </c>
      <c r="FB68" s="18">
        <f t="shared" si="390"/>
        <v>4969.8130834573258</v>
      </c>
      <c r="FC68" s="18">
        <f t="shared" si="391"/>
        <v>5063.583141635766</v>
      </c>
      <c r="FD68" s="18">
        <f t="shared" si="392"/>
        <v>5157.3531998142062</v>
      </c>
      <c r="FE68" s="18">
        <f t="shared" si="393"/>
        <v>5251.1232579926464</v>
      </c>
      <c r="FF68" s="18">
        <f t="shared" si="394"/>
        <v>5344.8933161710866</v>
      </c>
      <c r="FG68" s="18">
        <f t="shared" si="395"/>
        <v>5438.6633743495267</v>
      </c>
      <c r="FH68" s="18">
        <f t="shared" si="396"/>
        <v>5532.4334325279669</v>
      </c>
      <c r="FI68" s="18">
        <f t="shared" si="397"/>
        <v>5626.2034907064071</v>
      </c>
      <c r="FJ68" s="18">
        <f t="shared" si="398"/>
        <v>5719.9735488848473</v>
      </c>
      <c r="FK68" s="18">
        <f t="shared" si="399"/>
        <v>5813.7436070632875</v>
      </c>
      <c r="FL68" s="18">
        <f t="shared" si="400"/>
        <v>5907.5136652417277</v>
      </c>
      <c r="FM68" s="18">
        <f t="shared" si="401"/>
        <v>6001.2837234201679</v>
      </c>
      <c r="FN68" s="18">
        <f t="shared" si="402"/>
        <v>6095.0537815986081</v>
      </c>
      <c r="FO68" s="18">
        <f t="shared" si="403"/>
        <v>6188.8238397770483</v>
      </c>
      <c r="FP68" s="18">
        <f t="shared" si="404"/>
        <v>6282.5938979554885</v>
      </c>
      <c r="FQ68" s="18">
        <f t="shared" si="405"/>
        <v>6376.3639561339287</v>
      </c>
      <c r="FR68" s="18">
        <f t="shared" si="406"/>
        <v>6470.1340143123689</v>
      </c>
      <c r="FS68" s="18">
        <f t="shared" si="407"/>
        <v>6563.9040724908091</v>
      </c>
      <c r="FT68" s="18">
        <f t="shared" si="408"/>
        <v>6657.6741306692493</v>
      </c>
      <c r="FU68" s="18">
        <f t="shared" si="409"/>
        <v>6751.4441888476895</v>
      </c>
      <c r="FV68" s="18">
        <f t="shared" si="410"/>
        <v>6845.2142470261297</v>
      </c>
      <c r="FW68" s="18">
        <f t="shared" si="411"/>
        <v>6938.9843052045699</v>
      </c>
      <c r="FX68" s="18">
        <f t="shared" si="412"/>
        <v>7032.7543633830101</v>
      </c>
      <c r="FY68" s="18">
        <f t="shared" si="413"/>
        <v>7126.5244215614503</v>
      </c>
      <c r="FZ68" s="18">
        <f t="shared" si="414"/>
        <v>7220.2944797398904</v>
      </c>
      <c r="GA68" s="18">
        <f t="shared" si="415"/>
        <v>7314.0645379183306</v>
      </c>
      <c r="GB68" s="18">
        <f t="shared" si="416"/>
        <v>7407.8345960967708</v>
      </c>
      <c r="GC68" s="18">
        <f t="shared" si="417"/>
        <v>7501.604654275211</v>
      </c>
      <c r="GD68" s="18">
        <f t="shared" si="418"/>
        <v>7595.3747124536512</v>
      </c>
      <c r="GE68" s="18">
        <f t="shared" si="419"/>
        <v>7689.1447706320914</v>
      </c>
      <c r="GF68" s="18">
        <f t="shared" si="420"/>
        <v>7782.9148288105316</v>
      </c>
      <c r="GG68" s="18">
        <f t="shared" si="421"/>
        <v>7876.6848869889718</v>
      </c>
      <c r="GH68" s="18">
        <f t="shared" si="422"/>
        <v>7970.454945167412</v>
      </c>
      <c r="GI68" s="18">
        <f t="shared" si="423"/>
        <v>8064.2250033458522</v>
      </c>
      <c r="GJ68" s="18">
        <f t="shared" si="424"/>
        <v>8157.9950615242924</v>
      </c>
      <c r="GK68" s="18">
        <f t="shared" si="425"/>
        <v>8251.7651197027317</v>
      </c>
      <c r="GL68" s="18">
        <f t="shared" si="426"/>
        <v>8345.535177881171</v>
      </c>
      <c r="GM68" s="18">
        <f t="shared" si="427"/>
        <v>8439.3052360596103</v>
      </c>
      <c r="GN68" s="18">
        <f t="shared" si="428"/>
        <v>8533.0752942380495</v>
      </c>
      <c r="GO68" s="18">
        <f t="shared" si="429"/>
        <v>8626.8453524164888</v>
      </c>
      <c r="GP68" s="18">
        <f t="shared" si="430"/>
        <v>8720.6154105949281</v>
      </c>
      <c r="GQ68" s="18">
        <f t="shared" si="431"/>
        <v>8814.3854687733674</v>
      </c>
      <c r="GR68" s="18">
        <f t="shared" si="432"/>
        <v>8908.1555269518067</v>
      </c>
      <c r="GS68" s="18">
        <f t="shared" si="433"/>
        <v>9001.925585130246</v>
      </c>
      <c r="GT68" s="18">
        <f t="shared" si="434"/>
        <v>9095.6956433086852</v>
      </c>
      <c r="GU68" s="18">
        <f t="shared" si="435"/>
        <v>9189.4657014871245</v>
      </c>
      <c r="GV68" s="18">
        <f t="shared" si="436"/>
        <v>9283.2357596655638</v>
      </c>
      <c r="GW68" s="18">
        <f t="shared" si="437"/>
        <v>9377.0058178440031</v>
      </c>
      <c r="GX68" s="18"/>
    </row>
    <row r="70" spans="1:206" x14ac:dyDescent="0.25">
      <c r="B70" t="s">
        <v>269</v>
      </c>
    </row>
    <row r="71" spans="1:206" x14ac:dyDescent="0.25">
      <c r="A71" t="s">
        <v>59</v>
      </c>
      <c r="B71" t="s">
        <v>111</v>
      </c>
      <c r="C71" t="s">
        <v>271</v>
      </c>
      <c r="D71" s="19">
        <v>1</v>
      </c>
      <c r="E71" s="19">
        <v>2</v>
      </c>
      <c r="F71" s="19">
        <v>3</v>
      </c>
      <c r="G71" s="19">
        <v>4</v>
      </c>
      <c r="H71" s="19">
        <v>5</v>
      </c>
      <c r="I71" s="19">
        <v>6</v>
      </c>
      <c r="J71" s="19">
        <v>7</v>
      </c>
      <c r="K71" s="19">
        <v>8</v>
      </c>
      <c r="L71" s="19">
        <v>9</v>
      </c>
      <c r="M71" s="19">
        <v>10</v>
      </c>
      <c r="N71" s="19">
        <v>11</v>
      </c>
      <c r="O71" s="19">
        <v>12</v>
      </c>
      <c r="P71" s="19">
        <v>13</v>
      </c>
      <c r="Q71" s="19">
        <v>14</v>
      </c>
      <c r="R71" s="19">
        <v>15</v>
      </c>
      <c r="S71" s="19">
        <v>16</v>
      </c>
      <c r="T71" s="19">
        <v>17</v>
      </c>
      <c r="U71" s="19">
        <v>18</v>
      </c>
      <c r="V71" s="19">
        <v>19</v>
      </c>
      <c r="W71" s="19">
        <v>20</v>
      </c>
      <c r="X71" s="19">
        <v>21</v>
      </c>
      <c r="Y71" s="19">
        <v>22</v>
      </c>
      <c r="Z71" s="19">
        <v>23</v>
      </c>
      <c r="AA71" s="19">
        <v>24</v>
      </c>
      <c r="AB71" s="19">
        <v>25</v>
      </c>
      <c r="AC71" s="19">
        <v>26</v>
      </c>
      <c r="AD71" s="19">
        <v>27</v>
      </c>
      <c r="AE71" s="19">
        <v>28</v>
      </c>
      <c r="AF71" s="19">
        <v>29</v>
      </c>
      <c r="AG71" s="19">
        <v>30</v>
      </c>
      <c r="AH71" s="19">
        <v>31</v>
      </c>
      <c r="AI71" s="19">
        <v>32</v>
      </c>
      <c r="AJ71" s="19">
        <v>33</v>
      </c>
      <c r="AK71" s="19">
        <v>34</v>
      </c>
      <c r="AL71" s="19">
        <v>35</v>
      </c>
      <c r="AM71" s="19">
        <v>36</v>
      </c>
      <c r="AN71" s="19">
        <v>37</v>
      </c>
      <c r="AO71" s="19">
        <v>38</v>
      </c>
      <c r="AP71" s="19">
        <v>39</v>
      </c>
      <c r="AQ71" s="19">
        <v>40</v>
      </c>
      <c r="AR71" s="19">
        <v>41</v>
      </c>
      <c r="AS71" s="19">
        <v>42</v>
      </c>
      <c r="AT71" s="19">
        <v>43</v>
      </c>
      <c r="AU71" s="19">
        <v>44</v>
      </c>
      <c r="AV71" s="19">
        <v>45</v>
      </c>
      <c r="AW71" s="19">
        <v>46</v>
      </c>
      <c r="AX71" s="19">
        <v>47</v>
      </c>
      <c r="AY71" s="19">
        <v>48</v>
      </c>
      <c r="AZ71" s="19">
        <v>49</v>
      </c>
      <c r="BA71" s="19">
        <v>50</v>
      </c>
      <c r="BB71" s="19">
        <v>51</v>
      </c>
      <c r="BC71" s="19">
        <v>52</v>
      </c>
      <c r="BD71" s="19">
        <v>53</v>
      </c>
      <c r="BE71" s="19">
        <v>54</v>
      </c>
      <c r="BF71" s="19">
        <v>55</v>
      </c>
      <c r="BG71" s="19">
        <v>56</v>
      </c>
      <c r="BH71" s="19">
        <v>57</v>
      </c>
      <c r="BI71" s="19">
        <v>58</v>
      </c>
      <c r="BJ71" s="19">
        <v>59</v>
      </c>
      <c r="BK71" s="19">
        <v>60</v>
      </c>
      <c r="BL71" s="19">
        <v>61</v>
      </c>
      <c r="BM71" s="19">
        <v>62</v>
      </c>
      <c r="BN71" s="19">
        <v>63</v>
      </c>
      <c r="BO71" s="19">
        <v>64</v>
      </c>
      <c r="BP71" s="19">
        <v>65</v>
      </c>
      <c r="BQ71" s="19">
        <v>66</v>
      </c>
      <c r="BR71" s="19">
        <v>67</v>
      </c>
      <c r="BS71" s="19">
        <v>68</v>
      </c>
      <c r="BT71" s="19">
        <v>69</v>
      </c>
      <c r="BU71" s="19">
        <v>70</v>
      </c>
      <c r="BV71" s="19">
        <v>71</v>
      </c>
      <c r="BW71" s="19">
        <v>72</v>
      </c>
      <c r="BX71" s="19">
        <v>73</v>
      </c>
      <c r="BY71" s="19">
        <v>74</v>
      </c>
      <c r="BZ71" s="19">
        <v>75</v>
      </c>
      <c r="CA71" s="19">
        <v>76</v>
      </c>
      <c r="CB71" s="19">
        <v>77</v>
      </c>
      <c r="CC71" s="19">
        <v>78</v>
      </c>
      <c r="CD71" s="19">
        <v>79</v>
      </c>
      <c r="CE71" s="19">
        <v>80</v>
      </c>
      <c r="CF71" s="19">
        <v>81</v>
      </c>
      <c r="CG71" s="19">
        <v>82</v>
      </c>
      <c r="CH71" s="19">
        <v>83</v>
      </c>
      <c r="CI71" s="19">
        <v>84</v>
      </c>
      <c r="CJ71" s="19">
        <v>85</v>
      </c>
      <c r="CK71" s="19">
        <v>86</v>
      </c>
      <c r="CL71" s="19">
        <v>87</v>
      </c>
      <c r="CM71" s="19">
        <v>88</v>
      </c>
      <c r="CN71" s="19">
        <v>89</v>
      </c>
      <c r="CO71" s="19">
        <v>90</v>
      </c>
      <c r="CP71" s="19">
        <v>91</v>
      </c>
      <c r="CQ71" s="19">
        <v>92</v>
      </c>
      <c r="CR71" s="19">
        <v>93</v>
      </c>
      <c r="CS71" s="19">
        <v>94</v>
      </c>
      <c r="CT71" s="19">
        <v>95</v>
      </c>
      <c r="CU71" s="19">
        <v>96</v>
      </c>
      <c r="CV71" s="19">
        <v>97</v>
      </c>
      <c r="CW71" s="19">
        <v>98</v>
      </c>
      <c r="CX71" s="19">
        <v>99</v>
      </c>
      <c r="CY71" s="19">
        <v>100</v>
      </c>
      <c r="DA71" t="s">
        <v>111</v>
      </c>
      <c r="DB71">
        <v>1</v>
      </c>
      <c r="DC71">
        <v>2</v>
      </c>
      <c r="DD71">
        <v>3</v>
      </c>
      <c r="DE71">
        <v>4</v>
      </c>
      <c r="DF71">
        <v>5</v>
      </c>
      <c r="DG71">
        <v>6</v>
      </c>
      <c r="DH71">
        <v>7</v>
      </c>
      <c r="DI71">
        <v>8</v>
      </c>
      <c r="DJ71">
        <v>9</v>
      </c>
      <c r="DK71">
        <v>10</v>
      </c>
      <c r="DL71">
        <v>11</v>
      </c>
      <c r="DM71">
        <v>12</v>
      </c>
      <c r="DN71">
        <v>13</v>
      </c>
      <c r="DO71">
        <v>14</v>
      </c>
      <c r="DP71">
        <v>15</v>
      </c>
      <c r="DQ71">
        <v>16</v>
      </c>
      <c r="DR71">
        <v>17</v>
      </c>
      <c r="DS71">
        <v>18</v>
      </c>
      <c r="DT71">
        <v>19</v>
      </c>
      <c r="DU71">
        <v>20</v>
      </c>
      <c r="DV71">
        <v>21</v>
      </c>
      <c r="DW71">
        <v>22</v>
      </c>
      <c r="DX71">
        <v>23</v>
      </c>
      <c r="DY71">
        <v>24</v>
      </c>
      <c r="DZ71">
        <v>25</v>
      </c>
      <c r="EA71">
        <v>26</v>
      </c>
      <c r="EB71">
        <v>27</v>
      </c>
      <c r="EC71">
        <v>28</v>
      </c>
      <c r="ED71">
        <v>29</v>
      </c>
      <c r="EE71">
        <v>30</v>
      </c>
      <c r="EF71">
        <v>31</v>
      </c>
      <c r="EG71">
        <v>32</v>
      </c>
      <c r="EH71">
        <v>33</v>
      </c>
      <c r="EI71">
        <v>34</v>
      </c>
      <c r="EJ71">
        <v>35</v>
      </c>
      <c r="EK71">
        <v>36</v>
      </c>
      <c r="EL71">
        <v>37</v>
      </c>
      <c r="EM71">
        <v>38</v>
      </c>
      <c r="EN71">
        <v>39</v>
      </c>
      <c r="EO71">
        <v>40</v>
      </c>
      <c r="EP71">
        <v>41</v>
      </c>
      <c r="EQ71">
        <v>42</v>
      </c>
      <c r="ER71">
        <v>43</v>
      </c>
      <c r="ES71">
        <v>44</v>
      </c>
      <c r="ET71">
        <v>45</v>
      </c>
      <c r="EU71">
        <v>46</v>
      </c>
      <c r="EV71">
        <v>47</v>
      </c>
      <c r="EW71">
        <v>48</v>
      </c>
      <c r="EX71">
        <v>49</v>
      </c>
      <c r="EY71">
        <v>50</v>
      </c>
      <c r="EZ71">
        <v>51</v>
      </c>
      <c r="FA71">
        <v>52</v>
      </c>
      <c r="FB71">
        <v>53</v>
      </c>
      <c r="FC71">
        <v>54</v>
      </c>
      <c r="FD71">
        <v>55</v>
      </c>
      <c r="FE71">
        <v>56</v>
      </c>
      <c r="FF71">
        <v>57</v>
      </c>
      <c r="FG71">
        <v>58</v>
      </c>
      <c r="FH71">
        <v>59</v>
      </c>
      <c r="FI71">
        <v>60</v>
      </c>
      <c r="FJ71">
        <v>61</v>
      </c>
      <c r="FK71">
        <v>62</v>
      </c>
      <c r="FL71">
        <v>63</v>
      </c>
      <c r="FM71">
        <v>64</v>
      </c>
      <c r="FN71">
        <v>65</v>
      </c>
      <c r="FO71">
        <v>66</v>
      </c>
      <c r="FP71">
        <v>67</v>
      </c>
      <c r="FQ71">
        <v>68</v>
      </c>
      <c r="FR71">
        <v>69</v>
      </c>
      <c r="FS71">
        <v>70</v>
      </c>
      <c r="FT71">
        <v>71</v>
      </c>
      <c r="FU71">
        <v>72</v>
      </c>
      <c r="FV71">
        <v>73</v>
      </c>
      <c r="FW71">
        <v>74</v>
      </c>
      <c r="FX71">
        <v>75</v>
      </c>
      <c r="FY71">
        <v>76</v>
      </c>
      <c r="FZ71">
        <v>77</v>
      </c>
      <c r="GA71">
        <v>78</v>
      </c>
      <c r="GB71">
        <v>79</v>
      </c>
      <c r="GC71">
        <v>80</v>
      </c>
      <c r="GD71">
        <v>81</v>
      </c>
      <c r="GE71">
        <v>82</v>
      </c>
      <c r="GF71">
        <v>83</v>
      </c>
      <c r="GG71">
        <v>84</v>
      </c>
      <c r="GH71">
        <v>85</v>
      </c>
      <c r="GI71">
        <v>86</v>
      </c>
      <c r="GJ71">
        <v>87</v>
      </c>
      <c r="GK71">
        <v>88</v>
      </c>
      <c r="GL71">
        <v>89</v>
      </c>
      <c r="GM71">
        <v>90</v>
      </c>
      <c r="GN71">
        <v>91</v>
      </c>
      <c r="GO71">
        <v>92</v>
      </c>
      <c r="GP71">
        <v>93</v>
      </c>
      <c r="GQ71">
        <v>94</v>
      </c>
      <c r="GR71">
        <v>95</v>
      </c>
      <c r="GS71">
        <v>96</v>
      </c>
      <c r="GT71">
        <v>97</v>
      </c>
      <c r="GU71">
        <v>98</v>
      </c>
      <c r="GV71">
        <v>99</v>
      </c>
      <c r="GW71">
        <v>100</v>
      </c>
    </row>
    <row r="72" spans="1:206" x14ac:dyDescent="0.25">
      <c r="B72" t="s">
        <v>171</v>
      </c>
      <c r="C72">
        <v>4.0599999999999996</v>
      </c>
      <c r="D72" s="18">
        <f>(($B$12*$C72)*$B$5)*$B$3+((($B$12*$C72)*(1-$B$5)))</f>
        <v>422.32135759296</v>
      </c>
      <c r="E72" s="18">
        <f t="shared" ref="E72:BP73" si="447">(($B$12*$C72)*$B$5)*$B$3+((($B$12*$C72)*(1-$B$5)))</f>
        <v>422.32135759296</v>
      </c>
      <c r="F72" s="18">
        <f t="shared" si="447"/>
        <v>422.32135759296</v>
      </c>
      <c r="G72" s="18">
        <f t="shared" si="447"/>
        <v>422.32135759296</v>
      </c>
      <c r="H72" s="18">
        <f t="shared" si="447"/>
        <v>422.32135759296</v>
      </c>
      <c r="I72" s="18">
        <f t="shared" si="447"/>
        <v>422.32135759296</v>
      </c>
      <c r="J72" s="18">
        <f t="shared" si="447"/>
        <v>422.32135759296</v>
      </c>
      <c r="K72" s="18">
        <f t="shared" si="447"/>
        <v>422.32135759296</v>
      </c>
      <c r="L72" s="18">
        <f t="shared" si="447"/>
        <v>422.32135759296</v>
      </c>
      <c r="M72" s="18">
        <f t="shared" si="447"/>
        <v>422.32135759296</v>
      </c>
      <c r="N72" s="18">
        <f t="shared" si="447"/>
        <v>422.32135759296</v>
      </c>
      <c r="O72" s="18">
        <f t="shared" si="447"/>
        <v>422.32135759296</v>
      </c>
      <c r="P72" s="18">
        <f t="shared" si="447"/>
        <v>422.32135759296</v>
      </c>
      <c r="Q72" s="18">
        <f t="shared" si="447"/>
        <v>422.32135759296</v>
      </c>
      <c r="R72" s="18">
        <f t="shared" si="447"/>
        <v>422.32135759296</v>
      </c>
      <c r="S72" s="18">
        <f t="shared" si="447"/>
        <v>422.32135759296</v>
      </c>
      <c r="T72" s="18">
        <f t="shared" si="447"/>
        <v>422.32135759296</v>
      </c>
      <c r="U72" s="18">
        <f t="shared" si="447"/>
        <v>422.32135759296</v>
      </c>
      <c r="V72" s="18">
        <f t="shared" si="447"/>
        <v>422.32135759296</v>
      </c>
      <c r="W72" s="18">
        <f t="shared" si="447"/>
        <v>422.32135759296</v>
      </c>
      <c r="X72" s="18">
        <f t="shared" si="447"/>
        <v>422.32135759296</v>
      </c>
      <c r="Y72" s="18">
        <f t="shared" si="447"/>
        <v>422.32135759296</v>
      </c>
      <c r="Z72" s="18">
        <f t="shared" si="447"/>
        <v>422.32135759296</v>
      </c>
      <c r="AA72" s="18">
        <f t="shared" si="447"/>
        <v>422.32135759296</v>
      </c>
      <c r="AB72" s="18">
        <f t="shared" si="447"/>
        <v>422.32135759296</v>
      </c>
      <c r="AC72" s="18">
        <f t="shared" si="447"/>
        <v>422.32135759296</v>
      </c>
      <c r="AD72" s="18">
        <f t="shared" si="447"/>
        <v>422.32135759296</v>
      </c>
      <c r="AE72" s="18">
        <f t="shared" si="447"/>
        <v>422.32135759296</v>
      </c>
      <c r="AF72" s="18">
        <f t="shared" si="447"/>
        <v>422.32135759296</v>
      </c>
      <c r="AG72" s="18">
        <f t="shared" si="447"/>
        <v>422.32135759296</v>
      </c>
      <c r="AH72" s="18">
        <f t="shared" si="447"/>
        <v>422.32135759296</v>
      </c>
      <c r="AI72" s="18">
        <f t="shared" si="447"/>
        <v>422.32135759296</v>
      </c>
      <c r="AJ72" s="18">
        <f t="shared" si="447"/>
        <v>422.32135759296</v>
      </c>
      <c r="AK72" s="18">
        <f t="shared" si="447"/>
        <v>422.32135759296</v>
      </c>
      <c r="AL72" s="18">
        <f t="shared" si="447"/>
        <v>422.32135759296</v>
      </c>
      <c r="AM72" s="18">
        <f t="shared" si="447"/>
        <v>422.32135759296</v>
      </c>
      <c r="AN72" s="18">
        <f t="shared" si="447"/>
        <v>422.32135759296</v>
      </c>
      <c r="AO72" s="18">
        <f t="shared" si="447"/>
        <v>422.32135759296</v>
      </c>
      <c r="AP72" s="18">
        <f t="shared" si="447"/>
        <v>422.32135759296</v>
      </c>
      <c r="AQ72" s="18">
        <f t="shared" si="447"/>
        <v>422.32135759296</v>
      </c>
      <c r="AR72" s="18">
        <f t="shared" si="447"/>
        <v>422.32135759296</v>
      </c>
      <c r="AS72" s="18">
        <f t="shared" si="447"/>
        <v>422.32135759296</v>
      </c>
      <c r="AT72" s="18">
        <f t="shared" si="447"/>
        <v>422.32135759296</v>
      </c>
      <c r="AU72" s="18">
        <f t="shared" si="447"/>
        <v>422.32135759296</v>
      </c>
      <c r="AV72" s="18">
        <f t="shared" si="447"/>
        <v>422.32135759296</v>
      </c>
      <c r="AW72" s="18">
        <f t="shared" si="447"/>
        <v>422.32135759296</v>
      </c>
      <c r="AX72" s="18">
        <f t="shared" si="447"/>
        <v>422.32135759296</v>
      </c>
      <c r="AY72" s="18">
        <f t="shared" si="447"/>
        <v>422.32135759296</v>
      </c>
      <c r="AZ72" s="18">
        <f t="shared" si="447"/>
        <v>422.32135759296</v>
      </c>
      <c r="BA72" s="18">
        <f t="shared" si="447"/>
        <v>422.32135759296</v>
      </c>
      <c r="BB72" s="18">
        <f t="shared" si="447"/>
        <v>422.32135759296</v>
      </c>
      <c r="BC72" s="18">
        <f t="shared" si="447"/>
        <v>422.32135759296</v>
      </c>
      <c r="BD72" s="18">
        <f t="shared" si="447"/>
        <v>422.32135759296</v>
      </c>
      <c r="BE72" s="18">
        <f t="shared" si="447"/>
        <v>422.32135759296</v>
      </c>
      <c r="BF72" s="18">
        <f t="shared" si="447"/>
        <v>422.32135759296</v>
      </c>
      <c r="BG72" s="18">
        <f t="shared" si="447"/>
        <v>422.32135759296</v>
      </c>
      <c r="BH72" s="18">
        <f t="shared" si="447"/>
        <v>422.32135759296</v>
      </c>
      <c r="BI72" s="18">
        <f t="shared" si="447"/>
        <v>422.32135759296</v>
      </c>
      <c r="BJ72" s="18">
        <f t="shared" si="447"/>
        <v>422.32135759296</v>
      </c>
      <c r="BK72" s="18">
        <f t="shared" si="447"/>
        <v>422.32135759296</v>
      </c>
      <c r="BL72" s="18">
        <f t="shared" si="447"/>
        <v>422.32135759296</v>
      </c>
      <c r="BM72" s="18">
        <f t="shared" si="447"/>
        <v>422.32135759296</v>
      </c>
      <c r="BN72" s="18">
        <f t="shared" si="447"/>
        <v>422.32135759296</v>
      </c>
      <c r="BO72" s="18">
        <f t="shared" si="447"/>
        <v>422.32135759296</v>
      </c>
      <c r="BP72" s="18">
        <f t="shared" si="447"/>
        <v>422.32135759296</v>
      </c>
      <c r="BQ72" s="18">
        <f t="shared" ref="BQ72:CY76" si="448">(($B$12*$C72)*$B$5)*$B$3+((($B$12*$C72)*(1-$B$5)))</f>
        <v>422.32135759296</v>
      </c>
      <c r="BR72" s="18">
        <f t="shared" si="448"/>
        <v>422.32135759296</v>
      </c>
      <c r="BS72" s="18">
        <f t="shared" si="448"/>
        <v>422.32135759296</v>
      </c>
      <c r="BT72" s="18">
        <f t="shared" si="448"/>
        <v>422.32135759296</v>
      </c>
      <c r="BU72" s="18">
        <f t="shared" si="448"/>
        <v>422.32135759296</v>
      </c>
      <c r="BV72" s="18">
        <f t="shared" si="448"/>
        <v>422.32135759296</v>
      </c>
      <c r="BW72" s="18">
        <f t="shared" si="448"/>
        <v>422.32135759296</v>
      </c>
      <c r="BX72" s="18">
        <f t="shared" si="448"/>
        <v>422.32135759296</v>
      </c>
      <c r="BY72" s="18">
        <f t="shared" si="448"/>
        <v>422.32135759296</v>
      </c>
      <c r="BZ72" s="18">
        <f t="shared" si="448"/>
        <v>422.32135759296</v>
      </c>
      <c r="CA72" s="18">
        <f t="shared" si="448"/>
        <v>422.32135759296</v>
      </c>
      <c r="CB72" s="18">
        <f t="shared" si="448"/>
        <v>422.32135759296</v>
      </c>
      <c r="CC72" s="18">
        <f t="shared" si="448"/>
        <v>422.32135759296</v>
      </c>
      <c r="CD72" s="18">
        <f t="shared" si="448"/>
        <v>422.32135759296</v>
      </c>
      <c r="CE72" s="18">
        <f t="shared" si="448"/>
        <v>422.32135759296</v>
      </c>
      <c r="CF72" s="18">
        <f t="shared" si="448"/>
        <v>422.32135759296</v>
      </c>
      <c r="CG72" s="18">
        <f t="shared" si="448"/>
        <v>422.32135759296</v>
      </c>
      <c r="CH72" s="18">
        <f t="shared" si="448"/>
        <v>422.32135759296</v>
      </c>
      <c r="CI72" s="18">
        <f t="shared" si="448"/>
        <v>422.32135759296</v>
      </c>
      <c r="CJ72" s="18">
        <f t="shared" si="448"/>
        <v>422.32135759296</v>
      </c>
      <c r="CK72" s="18">
        <f t="shared" si="448"/>
        <v>422.32135759296</v>
      </c>
      <c r="CL72" s="18">
        <f t="shared" si="448"/>
        <v>422.32135759296</v>
      </c>
      <c r="CM72" s="18">
        <f t="shared" si="448"/>
        <v>422.32135759296</v>
      </c>
      <c r="CN72" s="18">
        <f t="shared" si="448"/>
        <v>422.32135759296</v>
      </c>
      <c r="CO72" s="18">
        <f t="shared" si="448"/>
        <v>422.32135759296</v>
      </c>
      <c r="CP72" s="18">
        <f t="shared" si="448"/>
        <v>422.32135759296</v>
      </c>
      <c r="CQ72" s="18">
        <f t="shared" si="448"/>
        <v>422.32135759296</v>
      </c>
      <c r="CR72" s="18">
        <f t="shared" si="448"/>
        <v>422.32135759296</v>
      </c>
      <c r="CS72" s="18">
        <f t="shared" si="448"/>
        <v>422.32135759296</v>
      </c>
      <c r="CT72" s="18">
        <f t="shared" si="448"/>
        <v>422.32135759296</v>
      </c>
      <c r="CU72" s="18">
        <f t="shared" si="448"/>
        <v>422.32135759296</v>
      </c>
      <c r="CV72" s="18">
        <f t="shared" si="448"/>
        <v>422.32135759296</v>
      </c>
      <c r="CW72" s="18">
        <f t="shared" si="448"/>
        <v>422.32135759296</v>
      </c>
      <c r="CX72" s="18">
        <f t="shared" si="448"/>
        <v>422.32135759296</v>
      </c>
      <c r="CY72" s="18">
        <f t="shared" si="448"/>
        <v>422.32135759296</v>
      </c>
      <c r="DA72" s="18" t="str">
        <f>+B72</f>
        <v>ES3</v>
      </c>
      <c r="DB72" s="18">
        <f t="shared" ref="DB72:DB96" si="449">D72</f>
        <v>422.32135759296</v>
      </c>
      <c r="DC72" s="18">
        <f t="shared" ref="DC72:DC96" si="450">SUM(D72:E72)</f>
        <v>844.64271518592</v>
      </c>
      <c r="DD72" s="18">
        <f t="shared" ref="DD72:DD96" si="451">+DC72+F72</f>
        <v>1266.9640727788801</v>
      </c>
      <c r="DE72" s="18">
        <f t="shared" ref="DE72:DE96" si="452">+DD72+G72</f>
        <v>1689.28543037184</v>
      </c>
      <c r="DF72" s="18">
        <f t="shared" ref="DF72:DF96" si="453">+DE72+H72</f>
        <v>2111.6067879647999</v>
      </c>
      <c r="DG72" s="18">
        <f t="shared" ref="DG72:DG96" si="454">+DF72+I72</f>
        <v>2533.9281455577598</v>
      </c>
      <c r="DH72" s="18">
        <f t="shared" ref="DH72:DH96" si="455">+DG72+J72</f>
        <v>2956.2495031507196</v>
      </c>
      <c r="DI72" s="18">
        <f t="shared" ref="DI72:DI96" si="456">+DH72+K72</f>
        <v>3378.5708607436795</v>
      </c>
      <c r="DJ72" s="18">
        <f t="shared" ref="DJ72:DJ96" si="457">+DI72+L72</f>
        <v>3800.8922183366394</v>
      </c>
      <c r="DK72" s="18">
        <f t="shared" ref="DK72:DK96" si="458">+DJ72+M72</f>
        <v>4223.2135759295998</v>
      </c>
      <c r="DL72" s="18">
        <f t="shared" ref="DL72:DL96" si="459">+DK72+N72</f>
        <v>4645.5349335225601</v>
      </c>
      <c r="DM72" s="18">
        <f t="shared" ref="DM72:DM96" si="460">+DL72+O72</f>
        <v>5067.8562911155204</v>
      </c>
      <c r="DN72" s="18">
        <f t="shared" ref="DN72:DN96" si="461">+DM72+P72</f>
        <v>5490.1776487084808</v>
      </c>
      <c r="DO72" s="18">
        <f t="shared" ref="DO72:DO96" si="462">+DN72+Q72</f>
        <v>5912.4990063014411</v>
      </c>
      <c r="DP72" s="18">
        <f t="shared" ref="DP72:DP96" si="463">+DO72+R72</f>
        <v>6334.8203638944015</v>
      </c>
      <c r="DQ72" s="18">
        <f t="shared" ref="DQ72:DQ96" si="464">+DP72+S72</f>
        <v>6757.1417214873618</v>
      </c>
      <c r="DR72" s="18">
        <f t="shared" ref="DR72:DR96" si="465">+DQ72+T72</f>
        <v>7179.4630790803221</v>
      </c>
      <c r="DS72" s="18">
        <f t="shared" ref="DS72:DS96" si="466">+DR72+U72</f>
        <v>7601.7844366732825</v>
      </c>
      <c r="DT72" s="18">
        <f t="shared" ref="DT72:DT96" si="467">+DS72+V72</f>
        <v>8024.1057942662428</v>
      </c>
      <c r="DU72" s="18">
        <f t="shared" ref="DU72:DU96" si="468">+DT72+W72</f>
        <v>8446.4271518592031</v>
      </c>
      <c r="DV72" s="18">
        <f t="shared" ref="DV72:DV96" si="469">+DU72+X72</f>
        <v>8868.7485094521635</v>
      </c>
      <c r="DW72" s="18">
        <f t="shared" ref="DW72:DW96" si="470">+DV72+Y72</f>
        <v>9291.0698670451238</v>
      </c>
      <c r="DX72" s="18">
        <f t="shared" ref="DX72:DX96" si="471">+DW72+Z72</f>
        <v>9713.3912246380842</v>
      </c>
      <c r="DY72" s="18">
        <f t="shared" ref="DY72:DY96" si="472">+DX72+AA72</f>
        <v>10135.712582231045</v>
      </c>
      <c r="DZ72" s="18">
        <f t="shared" ref="DZ72:DZ96" si="473">+DY72+AB72</f>
        <v>10558.033939824005</v>
      </c>
      <c r="EA72" s="18">
        <f t="shared" ref="EA72:EA96" si="474">+DZ72+AC72</f>
        <v>10980.355297416965</v>
      </c>
      <c r="EB72" s="18">
        <f t="shared" ref="EB72:EB96" si="475">+EA72+AD72</f>
        <v>11402.676655009926</v>
      </c>
      <c r="EC72" s="18">
        <f t="shared" ref="EC72:EC96" si="476">+EB72+AE72</f>
        <v>11824.998012602886</v>
      </c>
      <c r="ED72" s="18">
        <f t="shared" ref="ED72:ED96" si="477">+EC72+AF72</f>
        <v>12247.319370195846</v>
      </c>
      <c r="EE72" s="18">
        <f t="shared" ref="EE72:EE96" si="478">+ED72+AG72</f>
        <v>12669.640727788807</v>
      </c>
      <c r="EF72" s="18">
        <f t="shared" ref="EF72:EF96" si="479">+EE72+AH72</f>
        <v>13091.962085381767</v>
      </c>
      <c r="EG72" s="18">
        <f t="shared" ref="EG72:EG96" si="480">+EF72+AI72</f>
        <v>13514.283442974727</v>
      </c>
      <c r="EH72" s="18">
        <f t="shared" ref="EH72:EH96" si="481">+EG72+AJ72</f>
        <v>13936.604800567688</v>
      </c>
      <c r="EI72" s="18">
        <f t="shared" ref="EI72:EI96" si="482">+EH72+AK72</f>
        <v>14358.926158160648</v>
      </c>
      <c r="EJ72" s="18">
        <f t="shared" ref="EJ72:EJ96" si="483">+EI72+AL72</f>
        <v>14781.247515753608</v>
      </c>
      <c r="EK72" s="18">
        <f t="shared" ref="EK72:EK96" si="484">+EJ72+AM72</f>
        <v>15203.568873346569</v>
      </c>
      <c r="EL72" s="18">
        <f t="shared" ref="EL72:EL96" si="485">+EK72+AN72</f>
        <v>15625.890230939529</v>
      </c>
      <c r="EM72" s="18">
        <f t="shared" ref="EM72:EM96" si="486">+EL72+AO72</f>
        <v>16048.211588532489</v>
      </c>
      <c r="EN72" s="18">
        <f t="shared" ref="EN72:EN96" si="487">+EM72+AP72</f>
        <v>16470.532946125448</v>
      </c>
      <c r="EO72" s="18">
        <f t="shared" ref="EO72:EO96" si="488">+EN72+AQ72</f>
        <v>16892.854303718406</v>
      </c>
      <c r="EP72" s="18">
        <f t="shared" ref="EP72:EP96" si="489">+EO72+AR72</f>
        <v>17315.175661311365</v>
      </c>
      <c r="EQ72" s="18">
        <f t="shared" ref="EQ72:EQ96" si="490">+EP72+AS72</f>
        <v>17737.497018904323</v>
      </c>
      <c r="ER72" s="18">
        <f t="shared" ref="ER72:ER96" si="491">+EQ72+AT72</f>
        <v>18159.818376497282</v>
      </c>
      <c r="ES72" s="18">
        <f t="shared" ref="ES72:ES96" si="492">+ER72+AU72</f>
        <v>18582.13973409024</v>
      </c>
      <c r="ET72" s="18">
        <f t="shared" ref="ET72:ET96" si="493">+ES72+AV72</f>
        <v>19004.461091683199</v>
      </c>
      <c r="EU72" s="18">
        <f t="shared" ref="EU72:EU96" si="494">+ET72+AW72</f>
        <v>19426.782449276157</v>
      </c>
      <c r="EV72" s="18">
        <f t="shared" ref="EV72:EV96" si="495">+EU72+AX72</f>
        <v>19849.103806869116</v>
      </c>
      <c r="EW72" s="18">
        <f t="shared" ref="EW72:EW96" si="496">+EV72+AY72</f>
        <v>20271.425164462074</v>
      </c>
      <c r="EX72" s="18">
        <f t="shared" ref="EX72:EX96" si="497">+EW72+AZ72</f>
        <v>20693.746522055033</v>
      </c>
      <c r="EY72" s="18">
        <f t="shared" ref="EY72:EY96" si="498">+EX72+BA72</f>
        <v>21116.067879647992</v>
      </c>
      <c r="EZ72" s="18">
        <f t="shared" ref="EZ72:EZ96" si="499">+EY72+BB72</f>
        <v>21538.38923724095</v>
      </c>
      <c r="FA72" s="18">
        <f t="shared" ref="FA72:FA96" si="500">+EZ72+BC72</f>
        <v>21960.710594833909</v>
      </c>
      <c r="FB72" s="18">
        <f t="shared" ref="FB72:FB96" si="501">+FA72+BD72</f>
        <v>22383.031952426867</v>
      </c>
      <c r="FC72" s="18">
        <f t="shared" ref="FC72:FC96" si="502">+FB72+BE72</f>
        <v>22805.353310019826</v>
      </c>
      <c r="FD72" s="18">
        <f t="shared" ref="FD72:FD96" si="503">+FC72+BF72</f>
        <v>23227.674667612784</v>
      </c>
      <c r="FE72" s="18">
        <f t="shared" ref="FE72:FE96" si="504">+FD72+BG72</f>
        <v>23649.996025205743</v>
      </c>
      <c r="FF72" s="18">
        <f t="shared" ref="FF72:FF96" si="505">+FE72+BH72</f>
        <v>24072.317382798701</v>
      </c>
      <c r="FG72" s="18">
        <f t="shared" ref="FG72:FG96" si="506">+FF72+BI72</f>
        <v>24494.63874039166</v>
      </c>
      <c r="FH72" s="18">
        <f t="shared" ref="FH72:FH96" si="507">+FG72+BJ72</f>
        <v>24916.960097984618</v>
      </c>
      <c r="FI72" s="18">
        <f t="shared" ref="FI72:FI96" si="508">+FH72+BK72</f>
        <v>25339.281455577577</v>
      </c>
      <c r="FJ72" s="18">
        <f t="shared" ref="FJ72:FJ96" si="509">+FI72+BL72</f>
        <v>25761.602813170535</v>
      </c>
      <c r="FK72" s="18">
        <f t="shared" ref="FK72:FK96" si="510">+FJ72+BM72</f>
        <v>26183.924170763494</v>
      </c>
      <c r="FL72" s="18">
        <f t="shared" ref="FL72:FL96" si="511">+FK72+BN72</f>
        <v>26606.245528356452</v>
      </c>
      <c r="FM72" s="18">
        <f t="shared" ref="FM72:FM96" si="512">+FL72+BO72</f>
        <v>27028.566885949411</v>
      </c>
      <c r="FN72" s="18">
        <f t="shared" ref="FN72:FN96" si="513">+FM72+BP72</f>
        <v>27450.888243542369</v>
      </c>
      <c r="FO72" s="18">
        <f t="shared" ref="FO72:FO96" si="514">+FN72+BQ72</f>
        <v>27873.209601135328</v>
      </c>
      <c r="FP72" s="18">
        <f t="shared" ref="FP72:FP96" si="515">+FO72+BR72</f>
        <v>28295.530958728286</v>
      </c>
      <c r="FQ72" s="18">
        <f t="shared" ref="FQ72:FQ96" si="516">+FP72+BS72</f>
        <v>28717.852316321245</v>
      </c>
      <c r="FR72" s="18">
        <f t="shared" ref="FR72:FR96" si="517">+FQ72+BT72</f>
        <v>29140.173673914203</v>
      </c>
      <c r="FS72" s="18">
        <f t="shared" ref="FS72:FS96" si="518">+FR72+BU72</f>
        <v>29562.495031507162</v>
      </c>
      <c r="FT72" s="18">
        <f t="shared" ref="FT72:FT96" si="519">+FS72+BV72</f>
        <v>29984.81638910012</v>
      </c>
      <c r="FU72" s="18">
        <f t="shared" ref="FU72:FU96" si="520">+FT72+BW72</f>
        <v>30407.137746693079</v>
      </c>
      <c r="FV72" s="18">
        <f t="shared" ref="FV72:FV96" si="521">+FU72+BX72</f>
        <v>30829.459104286037</v>
      </c>
      <c r="FW72" s="18">
        <f t="shared" ref="FW72:FW96" si="522">+FV72+BY72</f>
        <v>31251.780461878996</v>
      </c>
      <c r="FX72" s="18">
        <f t="shared" ref="FX72:FX96" si="523">+FW72+BZ72</f>
        <v>31674.101819471955</v>
      </c>
      <c r="FY72" s="18">
        <f t="shared" ref="FY72:FY96" si="524">+FX72+CA72</f>
        <v>32096.423177064913</v>
      </c>
      <c r="FZ72" s="18">
        <f t="shared" ref="FZ72:FZ96" si="525">+FY72+CB72</f>
        <v>32518.744534657872</v>
      </c>
      <c r="GA72" s="18">
        <f t="shared" ref="GA72:GA96" si="526">+FZ72+CC72</f>
        <v>32941.06589225083</v>
      </c>
      <c r="GB72" s="18">
        <f t="shared" ref="GB72:GB96" si="527">+GA72+CD72</f>
        <v>33363.387249843792</v>
      </c>
      <c r="GC72" s="18">
        <f t="shared" ref="GC72:GC96" si="528">+GB72+CE72</f>
        <v>33785.708607436754</v>
      </c>
      <c r="GD72" s="18">
        <f t="shared" ref="GD72:GD96" si="529">+GC72+CF72</f>
        <v>34208.029965029717</v>
      </c>
      <c r="GE72" s="18">
        <f t="shared" ref="GE72:GE96" si="530">+GD72+CG72</f>
        <v>34630.351322622679</v>
      </c>
      <c r="GF72" s="18">
        <f t="shared" ref="GF72:GF96" si="531">+GE72+CH72</f>
        <v>35052.672680215641</v>
      </c>
      <c r="GG72" s="18">
        <f t="shared" ref="GG72:GG96" si="532">+GF72+CI72</f>
        <v>35474.994037808603</v>
      </c>
      <c r="GH72" s="18">
        <f t="shared" ref="GH72:GH96" si="533">+GG72+CJ72</f>
        <v>35897.315395401565</v>
      </c>
      <c r="GI72" s="18">
        <f t="shared" ref="GI72:GI96" si="534">+GH72+CK72</f>
        <v>36319.636752994527</v>
      </c>
      <c r="GJ72" s="18">
        <f t="shared" ref="GJ72:GJ96" si="535">+GI72+CL72</f>
        <v>36741.95811058749</v>
      </c>
      <c r="GK72" s="18">
        <f t="shared" ref="GK72:GK96" si="536">+GJ72+CM72</f>
        <v>37164.279468180452</v>
      </c>
      <c r="GL72" s="18">
        <f t="shared" ref="GL72:GL96" si="537">+GK72+CN72</f>
        <v>37586.600825773414</v>
      </c>
      <c r="GM72" s="18">
        <f t="shared" ref="GM72:GM96" si="538">+GL72+CO72</f>
        <v>38008.922183366376</v>
      </c>
      <c r="GN72" s="18">
        <f t="shared" ref="GN72:GN96" si="539">+GM72+CP72</f>
        <v>38431.243540959338</v>
      </c>
      <c r="GO72" s="18">
        <f t="shared" ref="GO72:GO96" si="540">+GN72+CQ72</f>
        <v>38853.5648985523</v>
      </c>
      <c r="GP72" s="18">
        <f t="shared" ref="GP72:GP96" si="541">+GO72+CR72</f>
        <v>39275.886256145262</v>
      </c>
      <c r="GQ72" s="18">
        <f t="shared" ref="GQ72:GQ96" si="542">+GP72+CS72</f>
        <v>39698.207613738225</v>
      </c>
      <c r="GR72" s="18">
        <f t="shared" ref="GR72:GR96" si="543">+GQ72+CT72</f>
        <v>40120.528971331187</v>
      </c>
      <c r="GS72" s="18">
        <f t="shared" ref="GS72:GS96" si="544">+GR72+CU72</f>
        <v>40542.850328924149</v>
      </c>
      <c r="GT72" s="18">
        <f t="shared" ref="GT72:GT96" si="545">+GS72+CV72</f>
        <v>40965.171686517111</v>
      </c>
      <c r="GU72" s="18">
        <f t="shared" ref="GU72:GU96" si="546">+GT72+CW72</f>
        <v>41387.493044110073</v>
      </c>
      <c r="GV72" s="18">
        <f t="shared" ref="GV72:GV96" si="547">+GU72+CX72</f>
        <v>41809.814401703035</v>
      </c>
      <c r="GW72" s="18">
        <f t="shared" ref="GW72:GW96" si="548">+GV72+CY72</f>
        <v>42232.135759295998</v>
      </c>
      <c r="GX72" s="18"/>
    </row>
    <row r="73" spans="1:206" x14ac:dyDescent="0.25">
      <c r="B73" t="s">
        <v>166</v>
      </c>
      <c r="C73">
        <v>3.07</v>
      </c>
      <c r="D73" s="18">
        <f t="shared" ref="D73:S96" si="549">(($B$12*$C73)*$B$5)*$B$3+((($B$12*$C73)*(1-$B$5)))</f>
        <v>319.34151916511996</v>
      </c>
      <c r="E73" s="18">
        <f t="shared" si="549"/>
        <v>319.34151916511996</v>
      </c>
      <c r="F73" s="18">
        <f t="shared" si="549"/>
        <v>319.34151916511996</v>
      </c>
      <c r="G73" s="18">
        <f t="shared" si="549"/>
        <v>319.34151916511996</v>
      </c>
      <c r="H73" s="18">
        <f t="shared" si="549"/>
        <v>319.34151916511996</v>
      </c>
      <c r="I73" s="18">
        <f t="shared" si="549"/>
        <v>319.34151916511996</v>
      </c>
      <c r="J73" s="18">
        <f t="shared" si="549"/>
        <v>319.34151916511996</v>
      </c>
      <c r="K73" s="18">
        <f t="shared" si="549"/>
        <v>319.34151916511996</v>
      </c>
      <c r="L73" s="18">
        <f t="shared" si="549"/>
        <v>319.34151916511996</v>
      </c>
      <c r="M73" s="18">
        <f t="shared" si="549"/>
        <v>319.34151916511996</v>
      </c>
      <c r="N73" s="18">
        <f t="shared" si="549"/>
        <v>319.34151916511996</v>
      </c>
      <c r="O73" s="18">
        <f t="shared" si="549"/>
        <v>319.34151916511996</v>
      </c>
      <c r="P73" s="18">
        <f t="shared" si="549"/>
        <v>319.34151916511996</v>
      </c>
      <c r="Q73" s="18">
        <f t="shared" si="549"/>
        <v>319.34151916511996</v>
      </c>
      <c r="R73" s="18">
        <f t="shared" si="549"/>
        <v>319.34151916511996</v>
      </c>
      <c r="S73" s="18">
        <f t="shared" si="549"/>
        <v>319.34151916511996</v>
      </c>
      <c r="T73" s="18">
        <f t="shared" si="447"/>
        <v>319.34151916511996</v>
      </c>
      <c r="U73" s="18">
        <f t="shared" si="447"/>
        <v>319.34151916511996</v>
      </c>
      <c r="V73" s="18">
        <f t="shared" si="447"/>
        <v>319.34151916511996</v>
      </c>
      <c r="W73" s="18">
        <f t="shared" si="447"/>
        <v>319.34151916511996</v>
      </c>
      <c r="X73" s="18">
        <f t="shared" si="447"/>
        <v>319.34151916511996</v>
      </c>
      <c r="Y73" s="18">
        <f t="shared" si="447"/>
        <v>319.34151916511996</v>
      </c>
      <c r="Z73" s="18">
        <f t="shared" si="447"/>
        <v>319.34151916511996</v>
      </c>
      <c r="AA73" s="18">
        <f t="shared" si="447"/>
        <v>319.34151916511996</v>
      </c>
      <c r="AB73" s="18">
        <f t="shared" si="447"/>
        <v>319.34151916511996</v>
      </c>
      <c r="AC73" s="18">
        <f t="shared" si="447"/>
        <v>319.34151916511996</v>
      </c>
      <c r="AD73" s="18">
        <f t="shared" si="447"/>
        <v>319.34151916511996</v>
      </c>
      <c r="AE73" s="18">
        <f t="shared" si="447"/>
        <v>319.34151916511996</v>
      </c>
      <c r="AF73" s="18">
        <f t="shared" si="447"/>
        <v>319.34151916511996</v>
      </c>
      <c r="AG73" s="18">
        <f t="shared" si="447"/>
        <v>319.34151916511996</v>
      </c>
      <c r="AH73" s="18">
        <f t="shared" si="447"/>
        <v>319.34151916511996</v>
      </c>
      <c r="AI73" s="18">
        <f t="shared" si="447"/>
        <v>319.34151916511996</v>
      </c>
      <c r="AJ73" s="18">
        <f t="shared" si="447"/>
        <v>319.34151916511996</v>
      </c>
      <c r="AK73" s="18">
        <f t="shared" si="447"/>
        <v>319.34151916511996</v>
      </c>
      <c r="AL73" s="18">
        <f t="shared" si="447"/>
        <v>319.34151916511996</v>
      </c>
      <c r="AM73" s="18">
        <f t="shared" si="447"/>
        <v>319.34151916511996</v>
      </c>
      <c r="AN73" s="18">
        <f t="shared" si="447"/>
        <v>319.34151916511996</v>
      </c>
      <c r="AO73" s="18">
        <f t="shared" si="447"/>
        <v>319.34151916511996</v>
      </c>
      <c r="AP73" s="18">
        <f t="shared" si="447"/>
        <v>319.34151916511996</v>
      </c>
      <c r="AQ73" s="18">
        <f t="shared" si="447"/>
        <v>319.34151916511996</v>
      </c>
      <c r="AR73" s="18">
        <f t="shared" si="447"/>
        <v>319.34151916511996</v>
      </c>
      <c r="AS73" s="18">
        <f t="shared" si="447"/>
        <v>319.34151916511996</v>
      </c>
      <c r="AT73" s="18">
        <f t="shared" si="447"/>
        <v>319.34151916511996</v>
      </c>
      <c r="AU73" s="18">
        <f t="shared" si="447"/>
        <v>319.34151916511996</v>
      </c>
      <c r="AV73" s="18">
        <f t="shared" si="447"/>
        <v>319.34151916511996</v>
      </c>
      <c r="AW73" s="18">
        <f t="shared" si="447"/>
        <v>319.34151916511996</v>
      </c>
      <c r="AX73" s="18">
        <f t="shared" si="447"/>
        <v>319.34151916511996</v>
      </c>
      <c r="AY73" s="18">
        <f t="shared" si="447"/>
        <v>319.34151916511996</v>
      </c>
      <c r="AZ73" s="18">
        <f t="shared" si="447"/>
        <v>319.34151916511996</v>
      </c>
      <c r="BA73" s="18">
        <f t="shared" si="447"/>
        <v>319.34151916511996</v>
      </c>
      <c r="BB73" s="18">
        <f t="shared" si="447"/>
        <v>319.34151916511996</v>
      </c>
      <c r="BC73" s="18">
        <f t="shared" si="447"/>
        <v>319.34151916511996</v>
      </c>
      <c r="BD73" s="18">
        <f t="shared" si="447"/>
        <v>319.34151916511996</v>
      </c>
      <c r="BE73" s="18">
        <f t="shared" si="447"/>
        <v>319.34151916511996</v>
      </c>
      <c r="BF73" s="18">
        <f t="shared" si="447"/>
        <v>319.34151916511996</v>
      </c>
      <c r="BG73" s="18">
        <f t="shared" si="447"/>
        <v>319.34151916511996</v>
      </c>
      <c r="BH73" s="18">
        <f t="shared" si="447"/>
        <v>319.34151916511996</v>
      </c>
      <c r="BI73" s="18">
        <f t="shared" si="447"/>
        <v>319.34151916511996</v>
      </c>
      <c r="BJ73" s="18">
        <f t="shared" si="447"/>
        <v>319.34151916511996</v>
      </c>
      <c r="BK73" s="18">
        <f t="shared" si="447"/>
        <v>319.34151916511996</v>
      </c>
      <c r="BL73" s="18">
        <f t="shared" si="447"/>
        <v>319.34151916511996</v>
      </c>
      <c r="BM73" s="18">
        <f t="shared" si="447"/>
        <v>319.34151916511996</v>
      </c>
      <c r="BN73" s="18">
        <f t="shared" si="447"/>
        <v>319.34151916511996</v>
      </c>
      <c r="BO73" s="18">
        <f t="shared" si="447"/>
        <v>319.34151916511996</v>
      </c>
      <c r="BP73" s="18">
        <f t="shared" si="447"/>
        <v>319.34151916511996</v>
      </c>
      <c r="BQ73" s="18">
        <f t="shared" si="448"/>
        <v>319.34151916511996</v>
      </c>
      <c r="BR73" s="18">
        <f t="shared" si="448"/>
        <v>319.34151916511996</v>
      </c>
      <c r="BS73" s="18">
        <f t="shared" si="448"/>
        <v>319.34151916511996</v>
      </c>
      <c r="BT73" s="18">
        <f t="shared" si="448"/>
        <v>319.34151916511996</v>
      </c>
      <c r="BU73" s="18">
        <f t="shared" si="448"/>
        <v>319.34151916511996</v>
      </c>
      <c r="BV73" s="18">
        <f t="shared" si="448"/>
        <v>319.34151916511996</v>
      </c>
      <c r="BW73" s="18">
        <f t="shared" si="448"/>
        <v>319.34151916511996</v>
      </c>
      <c r="BX73" s="18">
        <f t="shared" si="448"/>
        <v>319.34151916511996</v>
      </c>
      <c r="BY73" s="18">
        <f t="shared" si="448"/>
        <v>319.34151916511996</v>
      </c>
      <c r="BZ73" s="18">
        <f t="shared" si="448"/>
        <v>319.34151916511996</v>
      </c>
      <c r="CA73" s="18">
        <f t="shared" si="448"/>
        <v>319.34151916511996</v>
      </c>
      <c r="CB73" s="18">
        <f t="shared" si="448"/>
        <v>319.34151916511996</v>
      </c>
      <c r="CC73" s="18">
        <f t="shared" si="448"/>
        <v>319.34151916511996</v>
      </c>
      <c r="CD73" s="18">
        <f t="shared" si="448"/>
        <v>319.34151916511996</v>
      </c>
      <c r="CE73" s="18">
        <f t="shared" si="448"/>
        <v>319.34151916511996</v>
      </c>
      <c r="CF73" s="18">
        <f t="shared" si="448"/>
        <v>319.34151916511996</v>
      </c>
      <c r="CG73" s="18">
        <f t="shared" si="448"/>
        <v>319.34151916511996</v>
      </c>
      <c r="CH73" s="18">
        <f t="shared" si="448"/>
        <v>319.34151916511996</v>
      </c>
      <c r="CI73" s="18">
        <f t="shared" si="448"/>
        <v>319.34151916511996</v>
      </c>
      <c r="CJ73" s="18">
        <f t="shared" si="448"/>
        <v>319.34151916511996</v>
      </c>
      <c r="CK73" s="18">
        <f t="shared" si="448"/>
        <v>319.34151916511996</v>
      </c>
      <c r="CL73" s="18">
        <f t="shared" si="448"/>
        <v>319.34151916511996</v>
      </c>
      <c r="CM73" s="18">
        <f t="shared" si="448"/>
        <v>319.34151916511996</v>
      </c>
      <c r="CN73" s="18">
        <f t="shared" si="448"/>
        <v>319.34151916511996</v>
      </c>
      <c r="CO73" s="18">
        <f t="shared" si="448"/>
        <v>319.34151916511996</v>
      </c>
      <c r="CP73" s="18">
        <f t="shared" si="448"/>
        <v>319.34151916511996</v>
      </c>
      <c r="CQ73" s="18">
        <f t="shared" si="448"/>
        <v>319.34151916511996</v>
      </c>
      <c r="CR73" s="18">
        <f t="shared" si="448"/>
        <v>319.34151916511996</v>
      </c>
      <c r="CS73" s="18">
        <f t="shared" si="448"/>
        <v>319.34151916511996</v>
      </c>
      <c r="CT73" s="18">
        <f t="shared" si="448"/>
        <v>319.34151916511996</v>
      </c>
      <c r="CU73" s="18">
        <f t="shared" si="448"/>
        <v>319.34151916511996</v>
      </c>
      <c r="CV73" s="18">
        <f t="shared" si="448"/>
        <v>319.34151916511996</v>
      </c>
      <c r="CW73" s="18">
        <f t="shared" si="448"/>
        <v>319.34151916511996</v>
      </c>
      <c r="CX73" s="18">
        <f t="shared" si="448"/>
        <v>319.34151916511996</v>
      </c>
      <c r="CY73" s="18">
        <f t="shared" si="448"/>
        <v>319.34151916511996</v>
      </c>
      <c r="DA73" s="18" t="str">
        <f t="shared" ref="DA73:DA96" si="550">+B73</f>
        <v>ES2</v>
      </c>
      <c r="DB73" s="18">
        <f t="shared" si="449"/>
        <v>319.34151916511996</v>
      </c>
      <c r="DC73" s="18">
        <f t="shared" si="450"/>
        <v>638.68303833023992</v>
      </c>
      <c r="DD73" s="18">
        <f t="shared" si="451"/>
        <v>958.02455749535989</v>
      </c>
      <c r="DE73" s="18">
        <f t="shared" si="452"/>
        <v>1277.3660766604798</v>
      </c>
      <c r="DF73" s="18">
        <f t="shared" si="453"/>
        <v>1596.7075958255998</v>
      </c>
      <c r="DG73" s="18">
        <f t="shared" si="454"/>
        <v>1916.0491149907198</v>
      </c>
      <c r="DH73" s="18">
        <f t="shared" si="455"/>
        <v>2235.3906341558395</v>
      </c>
      <c r="DI73" s="18">
        <f t="shared" si="456"/>
        <v>2554.7321533209597</v>
      </c>
      <c r="DJ73" s="18">
        <f t="shared" si="457"/>
        <v>2874.0736724860799</v>
      </c>
      <c r="DK73" s="18">
        <f t="shared" si="458"/>
        <v>3193.4151916512001</v>
      </c>
      <c r="DL73" s="18">
        <f t="shared" si="459"/>
        <v>3512.7567108163203</v>
      </c>
      <c r="DM73" s="18">
        <f t="shared" si="460"/>
        <v>3832.0982299814405</v>
      </c>
      <c r="DN73" s="18">
        <f t="shared" si="461"/>
        <v>4151.4397491465606</v>
      </c>
      <c r="DO73" s="18">
        <f t="shared" si="462"/>
        <v>4470.7812683116808</v>
      </c>
      <c r="DP73" s="18">
        <f t="shared" si="463"/>
        <v>4790.122787476801</v>
      </c>
      <c r="DQ73" s="18">
        <f t="shared" si="464"/>
        <v>5109.4643066419212</v>
      </c>
      <c r="DR73" s="18">
        <f t="shared" si="465"/>
        <v>5428.8058258070414</v>
      </c>
      <c r="DS73" s="18">
        <f t="shared" si="466"/>
        <v>5748.1473449721616</v>
      </c>
      <c r="DT73" s="18">
        <f t="shared" si="467"/>
        <v>6067.4888641372818</v>
      </c>
      <c r="DU73" s="18">
        <f t="shared" si="468"/>
        <v>6386.830383302402</v>
      </c>
      <c r="DV73" s="18">
        <f t="shared" si="469"/>
        <v>6706.1719024675222</v>
      </c>
      <c r="DW73" s="18">
        <f t="shared" si="470"/>
        <v>7025.5134216326423</v>
      </c>
      <c r="DX73" s="18">
        <f t="shared" si="471"/>
        <v>7344.8549407977625</v>
      </c>
      <c r="DY73" s="18">
        <f t="shared" si="472"/>
        <v>7664.1964599628827</v>
      </c>
      <c r="DZ73" s="18">
        <f t="shared" si="473"/>
        <v>7983.5379791280029</v>
      </c>
      <c r="EA73" s="18">
        <f t="shared" si="474"/>
        <v>8302.8794982931231</v>
      </c>
      <c r="EB73" s="18">
        <f t="shared" si="475"/>
        <v>8622.2210174582433</v>
      </c>
      <c r="EC73" s="18">
        <f t="shared" si="476"/>
        <v>8941.5625366233635</v>
      </c>
      <c r="ED73" s="18">
        <f t="shared" si="477"/>
        <v>9260.9040557884837</v>
      </c>
      <c r="EE73" s="18">
        <f t="shared" si="478"/>
        <v>9580.2455749536039</v>
      </c>
      <c r="EF73" s="18">
        <f t="shared" si="479"/>
        <v>9899.5870941187241</v>
      </c>
      <c r="EG73" s="18">
        <f t="shared" si="480"/>
        <v>10218.928613283844</v>
      </c>
      <c r="EH73" s="18">
        <f t="shared" si="481"/>
        <v>10538.270132448964</v>
      </c>
      <c r="EI73" s="18">
        <f t="shared" si="482"/>
        <v>10857.611651614085</v>
      </c>
      <c r="EJ73" s="18">
        <f t="shared" si="483"/>
        <v>11176.953170779205</v>
      </c>
      <c r="EK73" s="18">
        <f t="shared" si="484"/>
        <v>11496.294689944325</v>
      </c>
      <c r="EL73" s="18">
        <f t="shared" si="485"/>
        <v>11815.636209109445</v>
      </c>
      <c r="EM73" s="18">
        <f t="shared" si="486"/>
        <v>12134.977728274565</v>
      </c>
      <c r="EN73" s="18">
        <f t="shared" si="487"/>
        <v>12454.319247439686</v>
      </c>
      <c r="EO73" s="18">
        <f t="shared" si="488"/>
        <v>12773.660766604806</v>
      </c>
      <c r="EP73" s="18">
        <f t="shared" si="489"/>
        <v>13093.002285769926</v>
      </c>
      <c r="EQ73" s="18">
        <f t="shared" si="490"/>
        <v>13412.343804935046</v>
      </c>
      <c r="ER73" s="18">
        <f t="shared" si="491"/>
        <v>13731.685324100166</v>
      </c>
      <c r="ES73" s="18">
        <f t="shared" si="492"/>
        <v>14051.026843265287</v>
      </c>
      <c r="ET73" s="18">
        <f t="shared" si="493"/>
        <v>14370.368362430407</v>
      </c>
      <c r="EU73" s="18">
        <f t="shared" si="494"/>
        <v>14689.709881595527</v>
      </c>
      <c r="EV73" s="18">
        <f t="shared" si="495"/>
        <v>15009.051400760647</v>
      </c>
      <c r="EW73" s="18">
        <f t="shared" si="496"/>
        <v>15328.392919925767</v>
      </c>
      <c r="EX73" s="18">
        <f t="shared" si="497"/>
        <v>15647.734439090887</v>
      </c>
      <c r="EY73" s="18">
        <f t="shared" si="498"/>
        <v>15967.075958256008</v>
      </c>
      <c r="EZ73" s="18">
        <f t="shared" si="499"/>
        <v>16286.417477421128</v>
      </c>
      <c r="FA73" s="18">
        <f t="shared" si="500"/>
        <v>16605.758996586246</v>
      </c>
      <c r="FB73" s="18">
        <f t="shared" si="501"/>
        <v>16925.100515751365</v>
      </c>
      <c r="FC73" s="18">
        <f t="shared" si="502"/>
        <v>17244.442034916483</v>
      </c>
      <c r="FD73" s="18">
        <f t="shared" si="503"/>
        <v>17563.783554081601</v>
      </c>
      <c r="FE73" s="18">
        <f t="shared" si="504"/>
        <v>17883.12507324672</v>
      </c>
      <c r="FF73" s="18">
        <f t="shared" si="505"/>
        <v>18202.466592411838</v>
      </c>
      <c r="FG73" s="18">
        <f t="shared" si="506"/>
        <v>18521.808111576956</v>
      </c>
      <c r="FH73" s="18">
        <f t="shared" si="507"/>
        <v>18841.149630742075</v>
      </c>
      <c r="FI73" s="18">
        <f t="shared" si="508"/>
        <v>19160.491149907193</v>
      </c>
      <c r="FJ73" s="18">
        <f t="shared" si="509"/>
        <v>19479.832669072312</v>
      </c>
      <c r="FK73" s="18">
        <f t="shared" si="510"/>
        <v>19799.17418823743</v>
      </c>
      <c r="FL73" s="18">
        <f t="shared" si="511"/>
        <v>20118.515707402548</v>
      </c>
      <c r="FM73" s="18">
        <f t="shared" si="512"/>
        <v>20437.857226567667</v>
      </c>
      <c r="FN73" s="18">
        <f t="shared" si="513"/>
        <v>20757.198745732785</v>
      </c>
      <c r="FO73" s="18">
        <f t="shared" si="514"/>
        <v>21076.540264897903</v>
      </c>
      <c r="FP73" s="18">
        <f t="shared" si="515"/>
        <v>21395.881784063022</v>
      </c>
      <c r="FQ73" s="18">
        <f t="shared" si="516"/>
        <v>21715.22330322814</v>
      </c>
      <c r="FR73" s="18">
        <f t="shared" si="517"/>
        <v>22034.564822393259</v>
      </c>
      <c r="FS73" s="18">
        <f t="shared" si="518"/>
        <v>22353.906341558377</v>
      </c>
      <c r="FT73" s="18">
        <f t="shared" si="519"/>
        <v>22673.247860723495</v>
      </c>
      <c r="FU73" s="18">
        <f t="shared" si="520"/>
        <v>22992.589379888614</v>
      </c>
      <c r="FV73" s="18">
        <f t="shared" si="521"/>
        <v>23311.930899053732</v>
      </c>
      <c r="FW73" s="18">
        <f t="shared" si="522"/>
        <v>23631.27241821885</v>
      </c>
      <c r="FX73" s="18">
        <f t="shared" si="523"/>
        <v>23950.613937383969</v>
      </c>
      <c r="FY73" s="18">
        <f t="shared" si="524"/>
        <v>24269.955456549087</v>
      </c>
      <c r="FZ73" s="18">
        <f t="shared" si="525"/>
        <v>24589.296975714205</v>
      </c>
      <c r="GA73" s="18">
        <f t="shared" si="526"/>
        <v>24908.638494879324</v>
      </c>
      <c r="GB73" s="18">
        <f t="shared" si="527"/>
        <v>25227.980014044442</v>
      </c>
      <c r="GC73" s="18">
        <f t="shared" si="528"/>
        <v>25547.321533209561</v>
      </c>
      <c r="GD73" s="18">
        <f t="shared" si="529"/>
        <v>25866.663052374679</v>
      </c>
      <c r="GE73" s="18">
        <f t="shared" si="530"/>
        <v>26186.004571539797</v>
      </c>
      <c r="GF73" s="18">
        <f t="shared" si="531"/>
        <v>26505.346090704916</v>
      </c>
      <c r="GG73" s="18">
        <f t="shared" si="532"/>
        <v>26824.687609870034</v>
      </c>
      <c r="GH73" s="18">
        <f t="shared" si="533"/>
        <v>27144.029129035152</v>
      </c>
      <c r="GI73" s="18">
        <f t="shared" si="534"/>
        <v>27463.370648200271</v>
      </c>
      <c r="GJ73" s="18">
        <f t="shared" si="535"/>
        <v>27782.712167365389</v>
      </c>
      <c r="GK73" s="18">
        <f t="shared" si="536"/>
        <v>28102.053686530508</v>
      </c>
      <c r="GL73" s="18">
        <f t="shared" si="537"/>
        <v>28421.395205695626</v>
      </c>
      <c r="GM73" s="18">
        <f t="shared" si="538"/>
        <v>28740.736724860744</v>
      </c>
      <c r="GN73" s="18">
        <f t="shared" si="539"/>
        <v>29060.078244025863</v>
      </c>
      <c r="GO73" s="18">
        <f t="shared" si="540"/>
        <v>29379.419763190981</v>
      </c>
      <c r="GP73" s="18">
        <f t="shared" si="541"/>
        <v>29698.761282356099</v>
      </c>
      <c r="GQ73" s="18">
        <f t="shared" si="542"/>
        <v>30018.102801521218</v>
      </c>
      <c r="GR73" s="18">
        <f t="shared" si="543"/>
        <v>30337.444320686336</v>
      </c>
      <c r="GS73" s="18">
        <f t="shared" si="544"/>
        <v>30656.785839851455</v>
      </c>
      <c r="GT73" s="18">
        <f t="shared" si="545"/>
        <v>30976.127359016573</v>
      </c>
      <c r="GU73" s="18">
        <f t="shared" si="546"/>
        <v>31295.468878181691</v>
      </c>
      <c r="GV73" s="18">
        <f t="shared" si="547"/>
        <v>31614.81039734681</v>
      </c>
      <c r="GW73" s="18">
        <f t="shared" si="548"/>
        <v>31934.151916511928</v>
      </c>
      <c r="GX73" s="18"/>
    </row>
    <row r="74" spans="1:206" x14ac:dyDescent="0.25">
      <c r="B74" t="s">
        <v>68</v>
      </c>
      <c r="C74">
        <v>2.93</v>
      </c>
      <c r="D74" s="18">
        <f t="shared" si="549"/>
        <v>304.77871373088004</v>
      </c>
      <c r="E74" s="18">
        <f t="shared" ref="E74:BP77" si="551">(($B$12*$C74)*$B$5)*$B$3+((($B$12*$C74)*(1-$B$5)))</f>
        <v>304.77871373088004</v>
      </c>
      <c r="F74" s="18">
        <f t="shared" si="551"/>
        <v>304.77871373088004</v>
      </c>
      <c r="G74" s="18">
        <f t="shared" si="551"/>
        <v>304.77871373088004</v>
      </c>
      <c r="H74" s="18">
        <f t="shared" si="551"/>
        <v>304.77871373088004</v>
      </c>
      <c r="I74" s="18">
        <f t="shared" si="551"/>
        <v>304.77871373088004</v>
      </c>
      <c r="J74" s="18">
        <f t="shared" si="551"/>
        <v>304.77871373088004</v>
      </c>
      <c r="K74" s="18">
        <f t="shared" si="551"/>
        <v>304.77871373088004</v>
      </c>
      <c r="L74" s="18">
        <f t="shared" si="551"/>
        <v>304.77871373088004</v>
      </c>
      <c r="M74" s="18">
        <f t="shared" si="551"/>
        <v>304.77871373088004</v>
      </c>
      <c r="N74" s="18">
        <f t="shared" si="551"/>
        <v>304.77871373088004</v>
      </c>
      <c r="O74" s="18">
        <f t="shared" si="551"/>
        <v>304.77871373088004</v>
      </c>
      <c r="P74" s="18">
        <f t="shared" si="551"/>
        <v>304.77871373088004</v>
      </c>
      <c r="Q74" s="18">
        <f t="shared" si="551"/>
        <v>304.77871373088004</v>
      </c>
      <c r="R74" s="18">
        <f t="shared" si="551"/>
        <v>304.77871373088004</v>
      </c>
      <c r="S74" s="18">
        <f t="shared" si="551"/>
        <v>304.77871373088004</v>
      </c>
      <c r="T74" s="18">
        <f t="shared" si="551"/>
        <v>304.77871373088004</v>
      </c>
      <c r="U74" s="18">
        <f t="shared" si="551"/>
        <v>304.77871373088004</v>
      </c>
      <c r="V74" s="18">
        <f t="shared" si="551"/>
        <v>304.77871373088004</v>
      </c>
      <c r="W74" s="18">
        <f t="shared" si="551"/>
        <v>304.77871373088004</v>
      </c>
      <c r="X74" s="18">
        <f t="shared" si="551"/>
        <v>304.77871373088004</v>
      </c>
      <c r="Y74" s="18">
        <f t="shared" si="551"/>
        <v>304.77871373088004</v>
      </c>
      <c r="Z74" s="18">
        <f t="shared" si="551"/>
        <v>304.77871373088004</v>
      </c>
      <c r="AA74" s="18">
        <f t="shared" si="551"/>
        <v>304.77871373088004</v>
      </c>
      <c r="AB74" s="18">
        <f t="shared" si="551"/>
        <v>304.77871373088004</v>
      </c>
      <c r="AC74" s="18">
        <f t="shared" si="551"/>
        <v>304.77871373088004</v>
      </c>
      <c r="AD74" s="18">
        <f t="shared" si="551"/>
        <v>304.77871373088004</v>
      </c>
      <c r="AE74" s="18">
        <f t="shared" si="551"/>
        <v>304.77871373088004</v>
      </c>
      <c r="AF74" s="18">
        <f t="shared" si="551"/>
        <v>304.77871373088004</v>
      </c>
      <c r="AG74" s="18">
        <f t="shared" si="551"/>
        <v>304.77871373088004</v>
      </c>
      <c r="AH74" s="18">
        <f t="shared" si="551"/>
        <v>304.77871373088004</v>
      </c>
      <c r="AI74" s="18">
        <f t="shared" si="551"/>
        <v>304.77871373088004</v>
      </c>
      <c r="AJ74" s="18">
        <f t="shared" si="551"/>
        <v>304.77871373088004</v>
      </c>
      <c r="AK74" s="18">
        <f t="shared" si="551"/>
        <v>304.77871373088004</v>
      </c>
      <c r="AL74" s="18">
        <f t="shared" si="551"/>
        <v>304.77871373088004</v>
      </c>
      <c r="AM74" s="18">
        <f t="shared" si="551"/>
        <v>304.77871373088004</v>
      </c>
      <c r="AN74" s="18">
        <f t="shared" si="551"/>
        <v>304.77871373088004</v>
      </c>
      <c r="AO74" s="18">
        <f t="shared" si="551"/>
        <v>304.77871373088004</v>
      </c>
      <c r="AP74" s="18">
        <f t="shared" si="551"/>
        <v>304.77871373088004</v>
      </c>
      <c r="AQ74" s="18">
        <f t="shared" si="551"/>
        <v>304.77871373088004</v>
      </c>
      <c r="AR74" s="18">
        <f t="shared" si="551"/>
        <v>304.77871373088004</v>
      </c>
      <c r="AS74" s="18">
        <f t="shared" si="551"/>
        <v>304.77871373088004</v>
      </c>
      <c r="AT74" s="18">
        <f t="shared" si="551"/>
        <v>304.77871373088004</v>
      </c>
      <c r="AU74" s="18">
        <f t="shared" si="551"/>
        <v>304.77871373088004</v>
      </c>
      <c r="AV74" s="18">
        <f t="shared" si="551"/>
        <v>304.77871373088004</v>
      </c>
      <c r="AW74" s="18">
        <f t="shared" si="551"/>
        <v>304.77871373088004</v>
      </c>
      <c r="AX74" s="18">
        <f t="shared" si="551"/>
        <v>304.77871373088004</v>
      </c>
      <c r="AY74" s="18">
        <f t="shared" si="551"/>
        <v>304.77871373088004</v>
      </c>
      <c r="AZ74" s="18">
        <f t="shared" si="551"/>
        <v>304.77871373088004</v>
      </c>
      <c r="BA74" s="18">
        <f t="shared" si="551"/>
        <v>304.77871373088004</v>
      </c>
      <c r="BB74" s="18">
        <f t="shared" si="551"/>
        <v>304.77871373088004</v>
      </c>
      <c r="BC74" s="18">
        <f t="shared" si="551"/>
        <v>304.77871373088004</v>
      </c>
      <c r="BD74" s="18">
        <f t="shared" si="551"/>
        <v>304.77871373088004</v>
      </c>
      <c r="BE74" s="18">
        <f t="shared" si="551"/>
        <v>304.77871373088004</v>
      </c>
      <c r="BF74" s="18">
        <f t="shared" si="551"/>
        <v>304.77871373088004</v>
      </c>
      <c r="BG74" s="18">
        <f t="shared" si="551"/>
        <v>304.77871373088004</v>
      </c>
      <c r="BH74" s="18">
        <f t="shared" si="551"/>
        <v>304.77871373088004</v>
      </c>
      <c r="BI74" s="18">
        <f t="shared" si="551"/>
        <v>304.77871373088004</v>
      </c>
      <c r="BJ74" s="18">
        <f t="shared" si="551"/>
        <v>304.77871373088004</v>
      </c>
      <c r="BK74" s="18">
        <f t="shared" si="551"/>
        <v>304.77871373088004</v>
      </c>
      <c r="BL74" s="18">
        <f t="shared" si="551"/>
        <v>304.77871373088004</v>
      </c>
      <c r="BM74" s="18">
        <f t="shared" si="551"/>
        <v>304.77871373088004</v>
      </c>
      <c r="BN74" s="18">
        <f t="shared" si="551"/>
        <v>304.77871373088004</v>
      </c>
      <c r="BO74" s="18">
        <f t="shared" si="551"/>
        <v>304.77871373088004</v>
      </c>
      <c r="BP74" s="18">
        <f t="shared" si="551"/>
        <v>304.77871373088004</v>
      </c>
      <c r="BQ74" s="18">
        <f t="shared" si="448"/>
        <v>304.77871373088004</v>
      </c>
      <c r="BR74" s="18">
        <f t="shared" si="448"/>
        <v>304.77871373088004</v>
      </c>
      <c r="BS74" s="18">
        <f t="shared" si="448"/>
        <v>304.77871373088004</v>
      </c>
      <c r="BT74" s="18">
        <f t="shared" si="448"/>
        <v>304.77871373088004</v>
      </c>
      <c r="BU74" s="18">
        <f t="shared" si="448"/>
        <v>304.77871373088004</v>
      </c>
      <c r="BV74" s="18">
        <f t="shared" si="448"/>
        <v>304.77871373088004</v>
      </c>
      <c r="BW74" s="18">
        <f t="shared" si="448"/>
        <v>304.77871373088004</v>
      </c>
      <c r="BX74" s="18">
        <f t="shared" si="448"/>
        <v>304.77871373088004</v>
      </c>
      <c r="BY74" s="18">
        <f t="shared" si="448"/>
        <v>304.77871373088004</v>
      </c>
      <c r="BZ74" s="18">
        <f t="shared" si="448"/>
        <v>304.77871373088004</v>
      </c>
      <c r="CA74" s="18">
        <f t="shared" si="448"/>
        <v>304.77871373088004</v>
      </c>
      <c r="CB74" s="18">
        <f t="shared" si="448"/>
        <v>304.77871373088004</v>
      </c>
      <c r="CC74" s="18">
        <f t="shared" si="448"/>
        <v>304.77871373088004</v>
      </c>
      <c r="CD74" s="18">
        <f t="shared" si="448"/>
        <v>304.77871373088004</v>
      </c>
      <c r="CE74" s="18">
        <f t="shared" si="448"/>
        <v>304.77871373088004</v>
      </c>
      <c r="CF74" s="18">
        <f t="shared" si="448"/>
        <v>304.77871373088004</v>
      </c>
      <c r="CG74" s="18">
        <f t="shared" si="448"/>
        <v>304.77871373088004</v>
      </c>
      <c r="CH74" s="18">
        <f t="shared" si="448"/>
        <v>304.77871373088004</v>
      </c>
      <c r="CI74" s="18">
        <f t="shared" si="448"/>
        <v>304.77871373088004</v>
      </c>
      <c r="CJ74" s="18">
        <f t="shared" si="448"/>
        <v>304.77871373088004</v>
      </c>
      <c r="CK74" s="18">
        <f t="shared" si="448"/>
        <v>304.77871373088004</v>
      </c>
      <c r="CL74" s="18">
        <f t="shared" si="448"/>
        <v>304.77871373088004</v>
      </c>
      <c r="CM74" s="18">
        <f t="shared" si="448"/>
        <v>304.77871373088004</v>
      </c>
      <c r="CN74" s="18">
        <f t="shared" si="448"/>
        <v>304.77871373088004</v>
      </c>
      <c r="CO74" s="18">
        <f t="shared" si="448"/>
        <v>304.77871373088004</v>
      </c>
      <c r="CP74" s="18">
        <f t="shared" si="448"/>
        <v>304.77871373088004</v>
      </c>
      <c r="CQ74" s="18">
        <f t="shared" si="448"/>
        <v>304.77871373088004</v>
      </c>
      <c r="CR74" s="18">
        <f t="shared" si="448"/>
        <v>304.77871373088004</v>
      </c>
      <c r="CS74" s="18">
        <f t="shared" si="448"/>
        <v>304.77871373088004</v>
      </c>
      <c r="CT74" s="18">
        <f t="shared" si="448"/>
        <v>304.77871373088004</v>
      </c>
      <c r="CU74" s="18">
        <f t="shared" si="448"/>
        <v>304.77871373088004</v>
      </c>
      <c r="CV74" s="18">
        <f t="shared" si="448"/>
        <v>304.77871373088004</v>
      </c>
      <c r="CW74" s="18">
        <f t="shared" si="448"/>
        <v>304.77871373088004</v>
      </c>
      <c r="CX74" s="18">
        <f t="shared" si="448"/>
        <v>304.77871373088004</v>
      </c>
      <c r="CY74" s="18">
        <f t="shared" si="448"/>
        <v>304.77871373088004</v>
      </c>
      <c r="DA74" s="18" t="str">
        <f t="shared" si="550"/>
        <v>ES1</v>
      </c>
      <c r="DB74" s="18">
        <f t="shared" si="449"/>
        <v>304.77871373088004</v>
      </c>
      <c r="DC74" s="18">
        <f t="shared" si="450"/>
        <v>609.55742746176008</v>
      </c>
      <c r="DD74" s="18">
        <f t="shared" si="451"/>
        <v>914.33614119264007</v>
      </c>
      <c r="DE74" s="18">
        <f t="shared" si="452"/>
        <v>1219.1148549235202</v>
      </c>
      <c r="DF74" s="18">
        <f t="shared" si="453"/>
        <v>1523.8935686544003</v>
      </c>
      <c r="DG74" s="18">
        <f t="shared" si="454"/>
        <v>1828.6722823852804</v>
      </c>
      <c r="DH74" s="18">
        <f t="shared" si="455"/>
        <v>2133.4509961161602</v>
      </c>
      <c r="DI74" s="18">
        <f t="shared" si="456"/>
        <v>2438.2297098470403</v>
      </c>
      <c r="DJ74" s="18">
        <f t="shared" si="457"/>
        <v>2743.0084235779204</v>
      </c>
      <c r="DK74" s="18">
        <f t="shared" si="458"/>
        <v>3047.7871373088005</v>
      </c>
      <c r="DL74" s="18">
        <f t="shared" si="459"/>
        <v>3352.5658510396806</v>
      </c>
      <c r="DM74" s="18">
        <f t="shared" si="460"/>
        <v>3657.3445647705607</v>
      </c>
      <c r="DN74" s="18">
        <f t="shared" si="461"/>
        <v>3962.1232785014408</v>
      </c>
      <c r="DO74" s="18">
        <f t="shared" si="462"/>
        <v>4266.9019922323205</v>
      </c>
      <c r="DP74" s="18">
        <f t="shared" si="463"/>
        <v>4571.6807059632001</v>
      </c>
      <c r="DQ74" s="18">
        <f t="shared" si="464"/>
        <v>4876.4594196940798</v>
      </c>
      <c r="DR74" s="18">
        <f t="shared" si="465"/>
        <v>5181.2381334249594</v>
      </c>
      <c r="DS74" s="18">
        <f t="shared" si="466"/>
        <v>5486.0168471558391</v>
      </c>
      <c r="DT74" s="18">
        <f t="shared" si="467"/>
        <v>5790.7955608867187</v>
      </c>
      <c r="DU74" s="18">
        <f t="shared" si="468"/>
        <v>6095.5742746175983</v>
      </c>
      <c r="DV74" s="18">
        <f t="shared" si="469"/>
        <v>6400.352988348478</v>
      </c>
      <c r="DW74" s="18">
        <f t="shared" si="470"/>
        <v>6705.1317020793576</v>
      </c>
      <c r="DX74" s="18">
        <f t="shared" si="471"/>
        <v>7009.9104158102373</v>
      </c>
      <c r="DY74" s="18">
        <f t="shared" si="472"/>
        <v>7314.6891295411169</v>
      </c>
      <c r="DZ74" s="18">
        <f t="shared" si="473"/>
        <v>7619.4678432719966</v>
      </c>
      <c r="EA74" s="18">
        <f t="shared" si="474"/>
        <v>7924.2465570028762</v>
      </c>
      <c r="EB74" s="18">
        <f t="shared" si="475"/>
        <v>8229.0252707337568</v>
      </c>
      <c r="EC74" s="18">
        <f t="shared" si="476"/>
        <v>8533.8039844646373</v>
      </c>
      <c r="ED74" s="18">
        <f t="shared" si="477"/>
        <v>8838.5826981955179</v>
      </c>
      <c r="EE74" s="18">
        <f t="shared" si="478"/>
        <v>9143.3614119263984</v>
      </c>
      <c r="EF74" s="18">
        <f t="shared" si="479"/>
        <v>9448.140125657279</v>
      </c>
      <c r="EG74" s="18">
        <f t="shared" si="480"/>
        <v>9752.9188393881595</v>
      </c>
      <c r="EH74" s="18">
        <f t="shared" si="481"/>
        <v>10057.69755311904</v>
      </c>
      <c r="EI74" s="18">
        <f t="shared" si="482"/>
        <v>10362.476266849921</v>
      </c>
      <c r="EJ74" s="18">
        <f t="shared" si="483"/>
        <v>10667.254980580801</v>
      </c>
      <c r="EK74" s="18">
        <f t="shared" si="484"/>
        <v>10972.033694311682</v>
      </c>
      <c r="EL74" s="18">
        <f t="shared" si="485"/>
        <v>11276.812408042562</v>
      </c>
      <c r="EM74" s="18">
        <f t="shared" si="486"/>
        <v>11581.591121773443</v>
      </c>
      <c r="EN74" s="18">
        <f t="shared" si="487"/>
        <v>11886.369835504323</v>
      </c>
      <c r="EO74" s="18">
        <f t="shared" si="488"/>
        <v>12191.148549235204</v>
      </c>
      <c r="EP74" s="18">
        <f t="shared" si="489"/>
        <v>12495.927262966085</v>
      </c>
      <c r="EQ74" s="18">
        <f t="shared" si="490"/>
        <v>12800.705976696965</v>
      </c>
      <c r="ER74" s="18">
        <f t="shared" si="491"/>
        <v>13105.484690427846</v>
      </c>
      <c r="ES74" s="18">
        <f t="shared" si="492"/>
        <v>13410.263404158726</v>
      </c>
      <c r="ET74" s="18">
        <f t="shared" si="493"/>
        <v>13715.042117889607</v>
      </c>
      <c r="EU74" s="18">
        <f t="shared" si="494"/>
        <v>14019.820831620487</v>
      </c>
      <c r="EV74" s="18">
        <f t="shared" si="495"/>
        <v>14324.599545351368</v>
      </c>
      <c r="EW74" s="18">
        <f t="shared" si="496"/>
        <v>14629.378259082248</v>
      </c>
      <c r="EX74" s="18">
        <f t="shared" si="497"/>
        <v>14934.156972813129</v>
      </c>
      <c r="EY74" s="18">
        <f t="shared" si="498"/>
        <v>15238.93568654401</v>
      </c>
      <c r="EZ74" s="18">
        <f t="shared" si="499"/>
        <v>15543.71440027489</v>
      </c>
      <c r="FA74" s="18">
        <f t="shared" si="500"/>
        <v>15848.493114005771</v>
      </c>
      <c r="FB74" s="18">
        <f t="shared" si="501"/>
        <v>16153.271827736651</v>
      </c>
      <c r="FC74" s="18">
        <f t="shared" si="502"/>
        <v>16458.050541467532</v>
      </c>
      <c r="FD74" s="18">
        <f t="shared" si="503"/>
        <v>16762.829255198412</v>
      </c>
      <c r="FE74" s="18">
        <f t="shared" si="504"/>
        <v>17067.607968929293</v>
      </c>
      <c r="FF74" s="18">
        <f t="shared" si="505"/>
        <v>17372.386682660173</v>
      </c>
      <c r="FG74" s="18">
        <f t="shared" si="506"/>
        <v>17677.165396391054</v>
      </c>
      <c r="FH74" s="18">
        <f t="shared" si="507"/>
        <v>17981.944110121935</v>
      </c>
      <c r="FI74" s="18">
        <f t="shared" si="508"/>
        <v>18286.722823852815</v>
      </c>
      <c r="FJ74" s="18">
        <f t="shared" si="509"/>
        <v>18591.501537583696</v>
      </c>
      <c r="FK74" s="18">
        <f t="shared" si="510"/>
        <v>18896.280251314576</v>
      </c>
      <c r="FL74" s="18">
        <f t="shared" si="511"/>
        <v>19201.058965045457</v>
      </c>
      <c r="FM74" s="18">
        <f t="shared" si="512"/>
        <v>19505.837678776337</v>
      </c>
      <c r="FN74" s="18">
        <f t="shared" si="513"/>
        <v>19810.616392507218</v>
      </c>
      <c r="FO74" s="18">
        <f t="shared" si="514"/>
        <v>20115.395106238098</v>
      </c>
      <c r="FP74" s="18">
        <f t="shared" si="515"/>
        <v>20420.173819968979</v>
      </c>
      <c r="FQ74" s="18">
        <f t="shared" si="516"/>
        <v>20724.952533699859</v>
      </c>
      <c r="FR74" s="18">
        <f t="shared" si="517"/>
        <v>21029.73124743074</v>
      </c>
      <c r="FS74" s="18">
        <f t="shared" si="518"/>
        <v>21334.509961161621</v>
      </c>
      <c r="FT74" s="18">
        <f t="shared" si="519"/>
        <v>21639.288674892501</v>
      </c>
      <c r="FU74" s="18">
        <f t="shared" si="520"/>
        <v>21944.067388623382</v>
      </c>
      <c r="FV74" s="18">
        <f t="shared" si="521"/>
        <v>22248.846102354262</v>
      </c>
      <c r="FW74" s="18">
        <f t="shared" si="522"/>
        <v>22553.624816085143</v>
      </c>
      <c r="FX74" s="18">
        <f t="shared" si="523"/>
        <v>22858.403529816023</v>
      </c>
      <c r="FY74" s="18">
        <f t="shared" si="524"/>
        <v>23163.182243546904</v>
      </c>
      <c r="FZ74" s="18">
        <f t="shared" si="525"/>
        <v>23467.960957277784</v>
      </c>
      <c r="GA74" s="18">
        <f t="shared" si="526"/>
        <v>23772.739671008665</v>
      </c>
      <c r="GB74" s="18">
        <f t="shared" si="527"/>
        <v>24077.518384739546</v>
      </c>
      <c r="GC74" s="18">
        <f t="shared" si="528"/>
        <v>24382.297098470426</v>
      </c>
      <c r="GD74" s="18">
        <f t="shared" si="529"/>
        <v>24687.075812201307</v>
      </c>
      <c r="GE74" s="18">
        <f t="shared" si="530"/>
        <v>24991.854525932187</v>
      </c>
      <c r="GF74" s="18">
        <f t="shared" si="531"/>
        <v>25296.633239663068</v>
      </c>
      <c r="GG74" s="18">
        <f t="shared" si="532"/>
        <v>25601.411953393948</v>
      </c>
      <c r="GH74" s="18">
        <f t="shared" si="533"/>
        <v>25906.190667124829</v>
      </c>
      <c r="GI74" s="18">
        <f t="shared" si="534"/>
        <v>26210.969380855709</v>
      </c>
      <c r="GJ74" s="18">
        <f t="shared" si="535"/>
        <v>26515.74809458659</v>
      </c>
      <c r="GK74" s="18">
        <f t="shared" si="536"/>
        <v>26820.526808317471</v>
      </c>
      <c r="GL74" s="18">
        <f t="shared" si="537"/>
        <v>27125.305522048351</v>
      </c>
      <c r="GM74" s="18">
        <f t="shared" si="538"/>
        <v>27430.084235779232</v>
      </c>
      <c r="GN74" s="18">
        <f t="shared" si="539"/>
        <v>27734.862949510112</v>
      </c>
      <c r="GO74" s="18">
        <f t="shared" si="540"/>
        <v>28039.641663240993</v>
      </c>
      <c r="GP74" s="18">
        <f t="shared" si="541"/>
        <v>28344.420376971873</v>
      </c>
      <c r="GQ74" s="18">
        <f t="shared" si="542"/>
        <v>28649.199090702754</v>
      </c>
      <c r="GR74" s="18">
        <f t="shared" si="543"/>
        <v>28953.977804433634</v>
      </c>
      <c r="GS74" s="18">
        <f t="shared" si="544"/>
        <v>29258.756518164515</v>
      </c>
      <c r="GT74" s="18">
        <f t="shared" si="545"/>
        <v>29563.535231895396</v>
      </c>
      <c r="GU74" s="18">
        <f t="shared" si="546"/>
        <v>29868.313945626276</v>
      </c>
      <c r="GV74" s="18">
        <f t="shared" si="547"/>
        <v>30173.092659357157</v>
      </c>
      <c r="GW74" s="18">
        <f t="shared" si="548"/>
        <v>30477.871373088037</v>
      </c>
      <c r="GX74" s="18"/>
    </row>
    <row r="75" spans="1:206" x14ac:dyDescent="0.25">
      <c r="B75" t="s">
        <v>184</v>
      </c>
      <c r="C75">
        <v>2.4</v>
      </c>
      <c r="D75" s="18">
        <f t="shared" si="549"/>
        <v>249.6480931584</v>
      </c>
      <c r="E75" s="18">
        <f t="shared" si="551"/>
        <v>249.6480931584</v>
      </c>
      <c r="F75" s="18">
        <f t="shared" si="551"/>
        <v>249.6480931584</v>
      </c>
      <c r="G75" s="18">
        <f t="shared" si="551"/>
        <v>249.6480931584</v>
      </c>
      <c r="H75" s="18">
        <f t="shared" si="551"/>
        <v>249.6480931584</v>
      </c>
      <c r="I75" s="18">
        <f t="shared" si="551"/>
        <v>249.6480931584</v>
      </c>
      <c r="J75" s="18">
        <f t="shared" si="551"/>
        <v>249.6480931584</v>
      </c>
      <c r="K75" s="18">
        <f t="shared" si="551"/>
        <v>249.6480931584</v>
      </c>
      <c r="L75" s="18">
        <f t="shared" si="551"/>
        <v>249.6480931584</v>
      </c>
      <c r="M75" s="18">
        <f t="shared" si="551"/>
        <v>249.6480931584</v>
      </c>
      <c r="N75" s="18">
        <f t="shared" si="551"/>
        <v>249.6480931584</v>
      </c>
      <c r="O75" s="18">
        <f t="shared" si="551"/>
        <v>249.6480931584</v>
      </c>
      <c r="P75" s="18">
        <f t="shared" si="551"/>
        <v>249.6480931584</v>
      </c>
      <c r="Q75" s="18">
        <f t="shared" si="551"/>
        <v>249.6480931584</v>
      </c>
      <c r="R75" s="18">
        <f t="shared" si="551"/>
        <v>249.6480931584</v>
      </c>
      <c r="S75" s="18">
        <f t="shared" si="551"/>
        <v>249.6480931584</v>
      </c>
      <c r="T75" s="18">
        <f t="shared" si="551"/>
        <v>249.6480931584</v>
      </c>
      <c r="U75" s="18">
        <f t="shared" si="551"/>
        <v>249.6480931584</v>
      </c>
      <c r="V75" s="18">
        <f t="shared" si="551"/>
        <v>249.6480931584</v>
      </c>
      <c r="W75" s="18">
        <f t="shared" si="551"/>
        <v>249.6480931584</v>
      </c>
      <c r="X75" s="18">
        <f t="shared" si="551"/>
        <v>249.6480931584</v>
      </c>
      <c r="Y75" s="18">
        <f t="shared" si="551"/>
        <v>249.6480931584</v>
      </c>
      <c r="Z75" s="18">
        <f t="shared" si="551"/>
        <v>249.6480931584</v>
      </c>
      <c r="AA75" s="18">
        <f t="shared" si="551"/>
        <v>249.6480931584</v>
      </c>
      <c r="AB75" s="18">
        <f t="shared" si="551"/>
        <v>249.6480931584</v>
      </c>
      <c r="AC75" s="18">
        <f t="shared" si="551"/>
        <v>249.6480931584</v>
      </c>
      <c r="AD75" s="18">
        <f t="shared" si="551"/>
        <v>249.6480931584</v>
      </c>
      <c r="AE75" s="18">
        <f t="shared" si="551"/>
        <v>249.6480931584</v>
      </c>
      <c r="AF75" s="18">
        <f t="shared" si="551"/>
        <v>249.6480931584</v>
      </c>
      <c r="AG75" s="18">
        <f t="shared" si="551"/>
        <v>249.6480931584</v>
      </c>
      <c r="AH75" s="18">
        <f t="shared" si="551"/>
        <v>249.6480931584</v>
      </c>
      <c r="AI75" s="18">
        <f t="shared" si="551"/>
        <v>249.6480931584</v>
      </c>
      <c r="AJ75" s="18">
        <f t="shared" si="551"/>
        <v>249.6480931584</v>
      </c>
      <c r="AK75" s="18">
        <f t="shared" si="551"/>
        <v>249.6480931584</v>
      </c>
      <c r="AL75" s="18">
        <f t="shared" si="551"/>
        <v>249.6480931584</v>
      </c>
      <c r="AM75" s="18">
        <f t="shared" si="551"/>
        <v>249.6480931584</v>
      </c>
      <c r="AN75" s="18">
        <f t="shared" si="551"/>
        <v>249.6480931584</v>
      </c>
      <c r="AO75" s="18">
        <f t="shared" si="551"/>
        <v>249.6480931584</v>
      </c>
      <c r="AP75" s="18">
        <f t="shared" si="551"/>
        <v>249.6480931584</v>
      </c>
      <c r="AQ75" s="18">
        <f t="shared" si="551"/>
        <v>249.6480931584</v>
      </c>
      <c r="AR75" s="18">
        <f t="shared" si="551"/>
        <v>249.6480931584</v>
      </c>
      <c r="AS75" s="18">
        <f t="shared" si="551"/>
        <v>249.6480931584</v>
      </c>
      <c r="AT75" s="18">
        <f t="shared" si="551"/>
        <v>249.6480931584</v>
      </c>
      <c r="AU75" s="18">
        <f t="shared" si="551"/>
        <v>249.6480931584</v>
      </c>
      <c r="AV75" s="18">
        <f t="shared" si="551"/>
        <v>249.6480931584</v>
      </c>
      <c r="AW75" s="18">
        <f t="shared" si="551"/>
        <v>249.6480931584</v>
      </c>
      <c r="AX75" s="18">
        <f t="shared" si="551"/>
        <v>249.6480931584</v>
      </c>
      <c r="AY75" s="18">
        <f t="shared" si="551"/>
        <v>249.6480931584</v>
      </c>
      <c r="AZ75" s="18">
        <f t="shared" si="551"/>
        <v>249.6480931584</v>
      </c>
      <c r="BA75" s="18">
        <f t="shared" si="551"/>
        <v>249.6480931584</v>
      </c>
      <c r="BB75" s="18">
        <f t="shared" si="551"/>
        <v>249.6480931584</v>
      </c>
      <c r="BC75" s="18">
        <f t="shared" si="551"/>
        <v>249.6480931584</v>
      </c>
      <c r="BD75" s="18">
        <f t="shared" si="551"/>
        <v>249.6480931584</v>
      </c>
      <c r="BE75" s="18">
        <f t="shared" si="551"/>
        <v>249.6480931584</v>
      </c>
      <c r="BF75" s="18">
        <f t="shared" si="551"/>
        <v>249.6480931584</v>
      </c>
      <c r="BG75" s="18">
        <f t="shared" si="551"/>
        <v>249.6480931584</v>
      </c>
      <c r="BH75" s="18">
        <f t="shared" si="551"/>
        <v>249.6480931584</v>
      </c>
      <c r="BI75" s="18">
        <f t="shared" si="551"/>
        <v>249.6480931584</v>
      </c>
      <c r="BJ75" s="18">
        <f t="shared" si="551"/>
        <v>249.6480931584</v>
      </c>
      <c r="BK75" s="18">
        <f t="shared" si="551"/>
        <v>249.6480931584</v>
      </c>
      <c r="BL75" s="18">
        <f t="shared" si="551"/>
        <v>249.6480931584</v>
      </c>
      <c r="BM75" s="18">
        <f t="shared" si="551"/>
        <v>249.6480931584</v>
      </c>
      <c r="BN75" s="18">
        <f t="shared" si="551"/>
        <v>249.6480931584</v>
      </c>
      <c r="BO75" s="18">
        <f t="shared" si="551"/>
        <v>249.6480931584</v>
      </c>
      <c r="BP75" s="18">
        <f t="shared" si="551"/>
        <v>249.6480931584</v>
      </c>
      <c r="BQ75" s="18">
        <f t="shared" si="448"/>
        <v>249.6480931584</v>
      </c>
      <c r="BR75" s="18">
        <f t="shared" si="448"/>
        <v>249.6480931584</v>
      </c>
      <c r="BS75" s="18">
        <f t="shared" si="448"/>
        <v>249.6480931584</v>
      </c>
      <c r="BT75" s="18">
        <f t="shared" si="448"/>
        <v>249.6480931584</v>
      </c>
      <c r="BU75" s="18">
        <f t="shared" si="448"/>
        <v>249.6480931584</v>
      </c>
      <c r="BV75" s="18">
        <f t="shared" si="448"/>
        <v>249.6480931584</v>
      </c>
      <c r="BW75" s="18">
        <f t="shared" si="448"/>
        <v>249.6480931584</v>
      </c>
      <c r="BX75" s="18">
        <f t="shared" si="448"/>
        <v>249.6480931584</v>
      </c>
      <c r="BY75" s="18">
        <f t="shared" si="448"/>
        <v>249.6480931584</v>
      </c>
      <c r="BZ75" s="18">
        <f t="shared" si="448"/>
        <v>249.6480931584</v>
      </c>
      <c r="CA75" s="18">
        <f t="shared" si="448"/>
        <v>249.6480931584</v>
      </c>
      <c r="CB75" s="18">
        <f t="shared" si="448"/>
        <v>249.6480931584</v>
      </c>
      <c r="CC75" s="18">
        <f t="shared" si="448"/>
        <v>249.6480931584</v>
      </c>
      <c r="CD75" s="18">
        <f t="shared" si="448"/>
        <v>249.6480931584</v>
      </c>
      <c r="CE75" s="18">
        <f t="shared" si="448"/>
        <v>249.6480931584</v>
      </c>
      <c r="CF75" s="18">
        <f t="shared" si="448"/>
        <v>249.6480931584</v>
      </c>
      <c r="CG75" s="18">
        <f t="shared" si="448"/>
        <v>249.6480931584</v>
      </c>
      <c r="CH75" s="18">
        <f t="shared" si="448"/>
        <v>249.6480931584</v>
      </c>
      <c r="CI75" s="18">
        <f t="shared" si="448"/>
        <v>249.6480931584</v>
      </c>
      <c r="CJ75" s="18">
        <f t="shared" si="448"/>
        <v>249.6480931584</v>
      </c>
      <c r="CK75" s="18">
        <f t="shared" si="448"/>
        <v>249.6480931584</v>
      </c>
      <c r="CL75" s="18">
        <f t="shared" si="448"/>
        <v>249.6480931584</v>
      </c>
      <c r="CM75" s="18">
        <f t="shared" si="448"/>
        <v>249.6480931584</v>
      </c>
      <c r="CN75" s="18">
        <f t="shared" si="448"/>
        <v>249.6480931584</v>
      </c>
      <c r="CO75" s="18">
        <f t="shared" si="448"/>
        <v>249.6480931584</v>
      </c>
      <c r="CP75" s="18">
        <f t="shared" si="448"/>
        <v>249.6480931584</v>
      </c>
      <c r="CQ75" s="18">
        <f t="shared" si="448"/>
        <v>249.6480931584</v>
      </c>
      <c r="CR75" s="18">
        <f t="shared" si="448"/>
        <v>249.6480931584</v>
      </c>
      <c r="CS75" s="18">
        <f t="shared" si="448"/>
        <v>249.6480931584</v>
      </c>
      <c r="CT75" s="18">
        <f t="shared" si="448"/>
        <v>249.6480931584</v>
      </c>
      <c r="CU75" s="18">
        <f t="shared" si="448"/>
        <v>249.6480931584</v>
      </c>
      <c r="CV75" s="18">
        <f t="shared" si="448"/>
        <v>249.6480931584</v>
      </c>
      <c r="CW75" s="18">
        <f t="shared" si="448"/>
        <v>249.6480931584</v>
      </c>
      <c r="CX75" s="18">
        <f t="shared" si="448"/>
        <v>249.6480931584</v>
      </c>
      <c r="CY75" s="18">
        <f t="shared" si="448"/>
        <v>249.6480931584</v>
      </c>
      <c r="DA75" s="18" t="str">
        <f t="shared" si="550"/>
        <v>HDE2</v>
      </c>
      <c r="DB75" s="18">
        <f t="shared" si="449"/>
        <v>249.6480931584</v>
      </c>
      <c r="DC75" s="18">
        <f t="shared" si="450"/>
        <v>499.2961863168</v>
      </c>
      <c r="DD75" s="18">
        <f t="shared" si="451"/>
        <v>748.94427947520001</v>
      </c>
      <c r="DE75" s="18">
        <f t="shared" si="452"/>
        <v>998.59237263360001</v>
      </c>
      <c r="DF75" s="18">
        <f t="shared" si="453"/>
        <v>1248.2404657920001</v>
      </c>
      <c r="DG75" s="18">
        <f t="shared" si="454"/>
        <v>1497.8885589504002</v>
      </c>
      <c r="DH75" s="18">
        <f t="shared" si="455"/>
        <v>1747.5366521088004</v>
      </c>
      <c r="DI75" s="18">
        <f t="shared" si="456"/>
        <v>1997.1847452672005</v>
      </c>
      <c r="DJ75" s="18">
        <f t="shared" si="457"/>
        <v>2246.8328384256006</v>
      </c>
      <c r="DK75" s="18">
        <f t="shared" si="458"/>
        <v>2496.4809315840007</v>
      </c>
      <c r="DL75" s="18">
        <f t="shared" si="459"/>
        <v>2746.1290247424008</v>
      </c>
      <c r="DM75" s="18">
        <f t="shared" si="460"/>
        <v>2995.7771179008009</v>
      </c>
      <c r="DN75" s="18">
        <f t="shared" si="461"/>
        <v>3245.425211059201</v>
      </c>
      <c r="DO75" s="18">
        <f t="shared" si="462"/>
        <v>3495.0733042176012</v>
      </c>
      <c r="DP75" s="18">
        <f t="shared" si="463"/>
        <v>3744.7213973760013</v>
      </c>
      <c r="DQ75" s="18">
        <f t="shared" si="464"/>
        <v>3994.3694905344014</v>
      </c>
      <c r="DR75" s="18">
        <f t="shared" si="465"/>
        <v>4244.0175836928011</v>
      </c>
      <c r="DS75" s="18">
        <f t="shared" si="466"/>
        <v>4493.6656768512012</v>
      </c>
      <c r="DT75" s="18">
        <f t="shared" si="467"/>
        <v>4743.3137700096013</v>
      </c>
      <c r="DU75" s="18">
        <f t="shared" si="468"/>
        <v>4992.9618631680014</v>
      </c>
      <c r="DV75" s="18">
        <f t="shared" si="469"/>
        <v>5242.6099563264015</v>
      </c>
      <c r="DW75" s="18">
        <f t="shared" si="470"/>
        <v>5492.2580494848016</v>
      </c>
      <c r="DX75" s="18">
        <f t="shared" si="471"/>
        <v>5741.9061426432017</v>
      </c>
      <c r="DY75" s="18">
        <f t="shared" si="472"/>
        <v>5991.5542358016019</v>
      </c>
      <c r="DZ75" s="18">
        <f t="shared" si="473"/>
        <v>6241.202328960002</v>
      </c>
      <c r="EA75" s="18">
        <f t="shared" si="474"/>
        <v>6490.8504221184021</v>
      </c>
      <c r="EB75" s="18">
        <f t="shared" si="475"/>
        <v>6740.4985152768022</v>
      </c>
      <c r="EC75" s="18">
        <f t="shared" si="476"/>
        <v>6990.1466084352023</v>
      </c>
      <c r="ED75" s="18">
        <f t="shared" si="477"/>
        <v>7239.7947015936024</v>
      </c>
      <c r="EE75" s="18">
        <f t="shared" si="478"/>
        <v>7489.4427947520026</v>
      </c>
      <c r="EF75" s="18">
        <f t="shared" si="479"/>
        <v>7739.0908879104027</v>
      </c>
      <c r="EG75" s="18">
        <f t="shared" si="480"/>
        <v>7988.7389810688028</v>
      </c>
      <c r="EH75" s="18">
        <f t="shared" si="481"/>
        <v>8238.3870742272029</v>
      </c>
      <c r="EI75" s="18">
        <f t="shared" si="482"/>
        <v>8488.0351673856021</v>
      </c>
      <c r="EJ75" s="18">
        <f t="shared" si="483"/>
        <v>8737.6832605440013</v>
      </c>
      <c r="EK75" s="18">
        <f t="shared" si="484"/>
        <v>8987.3313537024005</v>
      </c>
      <c r="EL75" s="18">
        <f t="shared" si="485"/>
        <v>9236.9794468607997</v>
      </c>
      <c r="EM75" s="18">
        <f t="shared" si="486"/>
        <v>9486.6275400191989</v>
      </c>
      <c r="EN75" s="18">
        <f t="shared" si="487"/>
        <v>9736.2756331775981</v>
      </c>
      <c r="EO75" s="18">
        <f t="shared" si="488"/>
        <v>9985.9237263359973</v>
      </c>
      <c r="EP75" s="18">
        <f t="shared" si="489"/>
        <v>10235.571819494397</v>
      </c>
      <c r="EQ75" s="18">
        <f t="shared" si="490"/>
        <v>10485.219912652796</v>
      </c>
      <c r="ER75" s="18">
        <f t="shared" si="491"/>
        <v>10734.868005811195</v>
      </c>
      <c r="ES75" s="18">
        <f t="shared" si="492"/>
        <v>10984.516098969594</v>
      </c>
      <c r="ET75" s="18">
        <f t="shared" si="493"/>
        <v>11234.164192127993</v>
      </c>
      <c r="EU75" s="18">
        <f t="shared" si="494"/>
        <v>11483.812285286393</v>
      </c>
      <c r="EV75" s="18">
        <f t="shared" si="495"/>
        <v>11733.460378444792</v>
      </c>
      <c r="EW75" s="18">
        <f t="shared" si="496"/>
        <v>11983.108471603191</v>
      </c>
      <c r="EX75" s="18">
        <f t="shared" si="497"/>
        <v>12232.75656476159</v>
      </c>
      <c r="EY75" s="18">
        <f t="shared" si="498"/>
        <v>12482.404657919989</v>
      </c>
      <c r="EZ75" s="18">
        <f t="shared" si="499"/>
        <v>12732.052751078389</v>
      </c>
      <c r="FA75" s="18">
        <f t="shared" si="500"/>
        <v>12981.700844236788</v>
      </c>
      <c r="FB75" s="18">
        <f t="shared" si="501"/>
        <v>13231.348937395187</v>
      </c>
      <c r="FC75" s="18">
        <f t="shared" si="502"/>
        <v>13480.997030553586</v>
      </c>
      <c r="FD75" s="18">
        <f t="shared" si="503"/>
        <v>13730.645123711985</v>
      </c>
      <c r="FE75" s="18">
        <f t="shared" si="504"/>
        <v>13980.293216870385</v>
      </c>
      <c r="FF75" s="18">
        <f t="shared" si="505"/>
        <v>14229.941310028784</v>
      </c>
      <c r="FG75" s="18">
        <f t="shared" si="506"/>
        <v>14479.589403187183</v>
      </c>
      <c r="FH75" s="18">
        <f t="shared" si="507"/>
        <v>14729.237496345582</v>
      </c>
      <c r="FI75" s="18">
        <f t="shared" si="508"/>
        <v>14978.885589503981</v>
      </c>
      <c r="FJ75" s="18">
        <f t="shared" si="509"/>
        <v>15228.533682662381</v>
      </c>
      <c r="FK75" s="18">
        <f t="shared" si="510"/>
        <v>15478.18177582078</v>
      </c>
      <c r="FL75" s="18">
        <f t="shared" si="511"/>
        <v>15727.829868979179</v>
      </c>
      <c r="FM75" s="18">
        <f t="shared" si="512"/>
        <v>15977.477962137578</v>
      </c>
      <c r="FN75" s="18">
        <f t="shared" si="513"/>
        <v>16227.126055295977</v>
      </c>
      <c r="FO75" s="18">
        <f t="shared" si="514"/>
        <v>16476.774148454377</v>
      </c>
      <c r="FP75" s="18">
        <f t="shared" si="515"/>
        <v>16726.422241612778</v>
      </c>
      <c r="FQ75" s="18">
        <f t="shared" si="516"/>
        <v>16976.070334771179</v>
      </c>
      <c r="FR75" s="18">
        <f t="shared" si="517"/>
        <v>17225.71842792958</v>
      </c>
      <c r="FS75" s="18">
        <f t="shared" si="518"/>
        <v>17475.366521087981</v>
      </c>
      <c r="FT75" s="18">
        <f t="shared" si="519"/>
        <v>17725.014614246382</v>
      </c>
      <c r="FU75" s="18">
        <f t="shared" si="520"/>
        <v>17974.662707404783</v>
      </c>
      <c r="FV75" s="18">
        <f t="shared" si="521"/>
        <v>18224.310800563184</v>
      </c>
      <c r="FW75" s="18">
        <f t="shared" si="522"/>
        <v>18473.958893721585</v>
      </c>
      <c r="FX75" s="18">
        <f t="shared" si="523"/>
        <v>18723.606986879986</v>
      </c>
      <c r="FY75" s="18">
        <f t="shared" si="524"/>
        <v>18973.255080038387</v>
      </c>
      <c r="FZ75" s="18">
        <f t="shared" si="525"/>
        <v>19222.903173196788</v>
      </c>
      <c r="GA75" s="18">
        <f t="shared" si="526"/>
        <v>19472.551266355189</v>
      </c>
      <c r="GB75" s="18">
        <f t="shared" si="527"/>
        <v>19722.19935951359</v>
      </c>
      <c r="GC75" s="18">
        <f t="shared" si="528"/>
        <v>19971.847452671991</v>
      </c>
      <c r="GD75" s="18">
        <f t="shared" si="529"/>
        <v>20221.495545830392</v>
      </c>
      <c r="GE75" s="18">
        <f t="shared" si="530"/>
        <v>20471.143638988793</v>
      </c>
      <c r="GF75" s="18">
        <f t="shared" si="531"/>
        <v>20720.791732147194</v>
      </c>
      <c r="GG75" s="18">
        <f t="shared" si="532"/>
        <v>20970.439825305595</v>
      </c>
      <c r="GH75" s="18">
        <f t="shared" si="533"/>
        <v>21220.087918463996</v>
      </c>
      <c r="GI75" s="18">
        <f t="shared" si="534"/>
        <v>21469.736011622397</v>
      </c>
      <c r="GJ75" s="18">
        <f t="shared" si="535"/>
        <v>21719.384104780798</v>
      </c>
      <c r="GK75" s="18">
        <f t="shared" si="536"/>
        <v>21969.032197939199</v>
      </c>
      <c r="GL75" s="18">
        <f t="shared" si="537"/>
        <v>22218.6802910976</v>
      </c>
      <c r="GM75" s="18">
        <f t="shared" si="538"/>
        <v>22468.328384256001</v>
      </c>
      <c r="GN75" s="18">
        <f t="shared" si="539"/>
        <v>22717.976477414402</v>
      </c>
      <c r="GO75" s="18">
        <f t="shared" si="540"/>
        <v>22967.624570572803</v>
      </c>
      <c r="GP75" s="18">
        <f t="shared" si="541"/>
        <v>23217.272663731204</v>
      </c>
      <c r="GQ75" s="18">
        <f t="shared" si="542"/>
        <v>23466.920756889605</v>
      </c>
      <c r="GR75" s="18">
        <f t="shared" si="543"/>
        <v>23716.568850048006</v>
      </c>
      <c r="GS75" s="18">
        <f t="shared" si="544"/>
        <v>23966.216943206407</v>
      </c>
      <c r="GT75" s="18">
        <f t="shared" si="545"/>
        <v>24215.865036364808</v>
      </c>
      <c r="GU75" s="18">
        <f t="shared" si="546"/>
        <v>24465.513129523209</v>
      </c>
      <c r="GV75" s="18">
        <f t="shared" si="547"/>
        <v>24715.161222681611</v>
      </c>
      <c r="GW75" s="18">
        <f t="shared" si="548"/>
        <v>24964.809315840012</v>
      </c>
      <c r="GX75" s="18"/>
    </row>
    <row r="76" spans="1:206" x14ac:dyDescent="0.25">
      <c r="B76" t="s">
        <v>181</v>
      </c>
      <c r="C76">
        <v>1.99</v>
      </c>
      <c r="D76" s="18">
        <f t="shared" si="549"/>
        <v>206.99987724383999</v>
      </c>
      <c r="E76" s="18">
        <f t="shared" si="551"/>
        <v>206.99987724383999</v>
      </c>
      <c r="F76" s="18">
        <f t="shared" si="551"/>
        <v>206.99987724383999</v>
      </c>
      <c r="G76" s="18">
        <f t="shared" si="551"/>
        <v>206.99987724383999</v>
      </c>
      <c r="H76" s="18">
        <f t="shared" si="551"/>
        <v>206.99987724383999</v>
      </c>
      <c r="I76" s="18">
        <f t="shared" si="551"/>
        <v>206.99987724383999</v>
      </c>
      <c r="J76" s="18">
        <f t="shared" si="551"/>
        <v>206.99987724383999</v>
      </c>
      <c r="K76" s="18">
        <f t="shared" si="551"/>
        <v>206.99987724383999</v>
      </c>
      <c r="L76" s="18">
        <f t="shared" si="551"/>
        <v>206.99987724383999</v>
      </c>
      <c r="M76" s="18">
        <f t="shared" si="551"/>
        <v>206.99987724383999</v>
      </c>
      <c r="N76" s="18">
        <f t="shared" si="551"/>
        <v>206.99987724383999</v>
      </c>
      <c r="O76" s="18">
        <f t="shared" si="551"/>
        <v>206.99987724383999</v>
      </c>
      <c r="P76" s="18">
        <f t="shared" si="551"/>
        <v>206.99987724383999</v>
      </c>
      <c r="Q76" s="18">
        <f t="shared" si="551"/>
        <v>206.99987724383999</v>
      </c>
      <c r="R76" s="18">
        <f t="shared" si="551"/>
        <v>206.99987724383999</v>
      </c>
      <c r="S76" s="18">
        <f t="shared" si="551"/>
        <v>206.99987724383999</v>
      </c>
      <c r="T76" s="18">
        <f t="shared" si="551"/>
        <v>206.99987724383999</v>
      </c>
      <c r="U76" s="18">
        <f t="shared" si="551"/>
        <v>206.99987724383999</v>
      </c>
      <c r="V76" s="18">
        <f t="shared" si="551"/>
        <v>206.99987724383999</v>
      </c>
      <c r="W76" s="18">
        <f t="shared" si="551"/>
        <v>206.99987724383999</v>
      </c>
      <c r="X76" s="18">
        <f t="shared" si="551"/>
        <v>206.99987724383999</v>
      </c>
      <c r="Y76" s="18">
        <f t="shared" si="551"/>
        <v>206.99987724383999</v>
      </c>
      <c r="Z76" s="18">
        <f t="shared" si="551"/>
        <v>206.99987724383999</v>
      </c>
      <c r="AA76" s="18">
        <f t="shared" si="551"/>
        <v>206.99987724383999</v>
      </c>
      <c r="AB76" s="18">
        <f t="shared" si="551"/>
        <v>206.99987724383999</v>
      </c>
      <c r="AC76" s="18">
        <f t="shared" si="551"/>
        <v>206.99987724383999</v>
      </c>
      <c r="AD76" s="18">
        <f t="shared" si="551"/>
        <v>206.99987724383999</v>
      </c>
      <c r="AE76" s="18">
        <f t="shared" si="551"/>
        <v>206.99987724383999</v>
      </c>
      <c r="AF76" s="18">
        <f t="shared" si="551"/>
        <v>206.99987724383999</v>
      </c>
      <c r="AG76" s="18">
        <f t="shared" si="551"/>
        <v>206.99987724383999</v>
      </c>
      <c r="AH76" s="18">
        <f t="shared" si="551"/>
        <v>206.99987724383999</v>
      </c>
      <c r="AI76" s="18">
        <f t="shared" si="551"/>
        <v>206.99987724383999</v>
      </c>
      <c r="AJ76" s="18">
        <f t="shared" si="551"/>
        <v>206.99987724383999</v>
      </c>
      <c r="AK76" s="18">
        <f t="shared" si="551"/>
        <v>206.99987724383999</v>
      </c>
      <c r="AL76" s="18">
        <f t="shared" si="551"/>
        <v>206.99987724383999</v>
      </c>
      <c r="AM76" s="18">
        <f t="shared" si="551"/>
        <v>206.99987724383999</v>
      </c>
      <c r="AN76" s="18">
        <f t="shared" si="551"/>
        <v>206.99987724383999</v>
      </c>
      <c r="AO76" s="18">
        <f t="shared" si="551"/>
        <v>206.99987724383999</v>
      </c>
      <c r="AP76" s="18">
        <f t="shared" si="551"/>
        <v>206.99987724383999</v>
      </c>
      <c r="AQ76" s="18">
        <f t="shared" si="551"/>
        <v>206.99987724383999</v>
      </c>
      <c r="AR76" s="18">
        <f t="shared" si="551"/>
        <v>206.99987724383999</v>
      </c>
      <c r="AS76" s="18">
        <f t="shared" si="551"/>
        <v>206.99987724383999</v>
      </c>
      <c r="AT76" s="18">
        <f t="shared" si="551"/>
        <v>206.99987724383999</v>
      </c>
      <c r="AU76" s="18">
        <f t="shared" si="551"/>
        <v>206.99987724383999</v>
      </c>
      <c r="AV76" s="18">
        <f t="shared" si="551"/>
        <v>206.99987724383999</v>
      </c>
      <c r="AW76" s="18">
        <f t="shared" si="551"/>
        <v>206.99987724383999</v>
      </c>
      <c r="AX76" s="18">
        <f t="shared" si="551"/>
        <v>206.99987724383999</v>
      </c>
      <c r="AY76" s="18">
        <f t="shared" si="551"/>
        <v>206.99987724383999</v>
      </c>
      <c r="AZ76" s="18">
        <f t="shared" si="551"/>
        <v>206.99987724383999</v>
      </c>
      <c r="BA76" s="18">
        <f t="shared" si="551"/>
        <v>206.99987724383999</v>
      </c>
      <c r="BB76" s="18">
        <f t="shared" si="551"/>
        <v>206.99987724383999</v>
      </c>
      <c r="BC76" s="18">
        <f t="shared" si="551"/>
        <v>206.99987724383999</v>
      </c>
      <c r="BD76" s="18">
        <f t="shared" si="551"/>
        <v>206.99987724383999</v>
      </c>
      <c r="BE76" s="18">
        <f t="shared" si="551"/>
        <v>206.99987724383999</v>
      </c>
      <c r="BF76" s="18">
        <f t="shared" si="551"/>
        <v>206.99987724383999</v>
      </c>
      <c r="BG76" s="18">
        <f t="shared" si="551"/>
        <v>206.99987724383999</v>
      </c>
      <c r="BH76" s="18">
        <f t="shared" si="551"/>
        <v>206.99987724383999</v>
      </c>
      <c r="BI76" s="18">
        <f t="shared" si="551"/>
        <v>206.99987724383999</v>
      </c>
      <c r="BJ76" s="18">
        <f t="shared" si="551"/>
        <v>206.99987724383999</v>
      </c>
      <c r="BK76" s="18">
        <f t="shared" si="551"/>
        <v>206.99987724383999</v>
      </c>
      <c r="BL76" s="18">
        <f t="shared" si="551"/>
        <v>206.99987724383999</v>
      </c>
      <c r="BM76" s="18">
        <f t="shared" si="551"/>
        <v>206.99987724383999</v>
      </c>
      <c r="BN76" s="18">
        <f t="shared" si="551"/>
        <v>206.99987724383999</v>
      </c>
      <c r="BO76" s="18">
        <f t="shared" si="551"/>
        <v>206.99987724383999</v>
      </c>
      <c r="BP76" s="18">
        <f t="shared" si="551"/>
        <v>206.99987724383999</v>
      </c>
      <c r="BQ76" s="18">
        <f t="shared" si="448"/>
        <v>206.99987724383999</v>
      </c>
      <c r="BR76" s="18">
        <f t="shared" si="448"/>
        <v>206.99987724383999</v>
      </c>
      <c r="BS76" s="18">
        <f t="shared" si="448"/>
        <v>206.99987724383999</v>
      </c>
      <c r="BT76" s="18">
        <f t="shared" si="448"/>
        <v>206.99987724383999</v>
      </c>
      <c r="BU76" s="18">
        <f t="shared" si="448"/>
        <v>206.99987724383999</v>
      </c>
      <c r="BV76" s="18">
        <f t="shared" si="448"/>
        <v>206.99987724383999</v>
      </c>
      <c r="BW76" s="18">
        <f t="shared" si="448"/>
        <v>206.99987724383999</v>
      </c>
      <c r="BX76" s="18">
        <f t="shared" si="448"/>
        <v>206.99987724383999</v>
      </c>
      <c r="BY76" s="18">
        <f t="shared" si="448"/>
        <v>206.99987724383999</v>
      </c>
      <c r="BZ76" s="18">
        <f t="shared" si="448"/>
        <v>206.99987724383999</v>
      </c>
      <c r="CA76" s="18">
        <f t="shared" si="448"/>
        <v>206.99987724383999</v>
      </c>
      <c r="CB76" s="18">
        <f t="shared" si="448"/>
        <v>206.99987724383999</v>
      </c>
      <c r="CC76" s="18">
        <f t="shared" si="448"/>
        <v>206.99987724383999</v>
      </c>
      <c r="CD76" s="18">
        <f t="shared" si="448"/>
        <v>206.99987724383999</v>
      </c>
      <c r="CE76" s="18">
        <f t="shared" si="448"/>
        <v>206.99987724383999</v>
      </c>
      <c r="CF76" s="18">
        <f t="shared" si="448"/>
        <v>206.99987724383999</v>
      </c>
      <c r="CG76" s="18">
        <f t="shared" si="448"/>
        <v>206.99987724383999</v>
      </c>
      <c r="CH76" s="18">
        <f t="shared" si="448"/>
        <v>206.99987724383999</v>
      </c>
      <c r="CI76" s="18">
        <f t="shared" si="448"/>
        <v>206.99987724383999</v>
      </c>
      <c r="CJ76" s="18">
        <f t="shared" si="448"/>
        <v>206.99987724383999</v>
      </c>
      <c r="CK76" s="18">
        <f t="shared" si="448"/>
        <v>206.99987724383999</v>
      </c>
      <c r="CL76" s="18">
        <f t="shared" si="448"/>
        <v>206.99987724383999</v>
      </c>
      <c r="CM76" s="18">
        <f t="shared" si="448"/>
        <v>206.99987724383999</v>
      </c>
      <c r="CN76" s="18">
        <f t="shared" si="448"/>
        <v>206.99987724383999</v>
      </c>
      <c r="CO76" s="18">
        <f t="shared" si="448"/>
        <v>206.99987724383999</v>
      </c>
      <c r="CP76" s="18">
        <f t="shared" si="448"/>
        <v>206.99987724383999</v>
      </c>
      <c r="CQ76" s="18">
        <f t="shared" si="448"/>
        <v>206.99987724383999</v>
      </c>
      <c r="CR76" s="18">
        <f t="shared" si="448"/>
        <v>206.99987724383999</v>
      </c>
      <c r="CS76" s="18">
        <f t="shared" si="448"/>
        <v>206.99987724383999</v>
      </c>
      <c r="CT76" s="18">
        <f t="shared" si="448"/>
        <v>206.99987724383999</v>
      </c>
      <c r="CU76" s="18">
        <f t="shared" si="448"/>
        <v>206.99987724383999</v>
      </c>
      <c r="CV76" s="18">
        <f t="shared" si="448"/>
        <v>206.99987724383999</v>
      </c>
      <c r="CW76" s="18">
        <f t="shared" si="448"/>
        <v>206.99987724383999</v>
      </c>
      <c r="CX76" s="18">
        <f t="shared" si="448"/>
        <v>206.99987724383999</v>
      </c>
      <c r="CY76" s="18">
        <f t="shared" si="448"/>
        <v>206.99987724383999</v>
      </c>
      <c r="DA76" s="18" t="str">
        <f t="shared" si="550"/>
        <v>HDE1</v>
      </c>
      <c r="DB76" s="18">
        <f t="shared" si="449"/>
        <v>206.99987724383999</v>
      </c>
      <c r="DC76" s="18">
        <f t="shared" si="450"/>
        <v>413.99975448767998</v>
      </c>
      <c r="DD76" s="18">
        <f t="shared" si="451"/>
        <v>620.99963173151991</v>
      </c>
      <c r="DE76" s="18">
        <f t="shared" si="452"/>
        <v>827.99950897535996</v>
      </c>
      <c r="DF76" s="18">
        <f t="shared" si="453"/>
        <v>1034.9993862192</v>
      </c>
      <c r="DG76" s="18">
        <f t="shared" si="454"/>
        <v>1241.9992634630401</v>
      </c>
      <c r="DH76" s="18">
        <f t="shared" si="455"/>
        <v>1448.9991407068801</v>
      </c>
      <c r="DI76" s="18">
        <f t="shared" si="456"/>
        <v>1655.9990179507201</v>
      </c>
      <c r="DJ76" s="18">
        <f t="shared" si="457"/>
        <v>1862.9988951945602</v>
      </c>
      <c r="DK76" s="18">
        <f t="shared" si="458"/>
        <v>2069.9987724384</v>
      </c>
      <c r="DL76" s="18">
        <f t="shared" si="459"/>
        <v>2276.9986496822398</v>
      </c>
      <c r="DM76" s="18">
        <f t="shared" si="460"/>
        <v>2483.9985269260796</v>
      </c>
      <c r="DN76" s="18">
        <f t="shared" si="461"/>
        <v>2690.9984041699195</v>
      </c>
      <c r="DO76" s="18">
        <f t="shared" si="462"/>
        <v>2897.9982814137593</v>
      </c>
      <c r="DP76" s="18">
        <f t="shared" si="463"/>
        <v>3104.9981586575991</v>
      </c>
      <c r="DQ76" s="18">
        <f t="shared" si="464"/>
        <v>3311.9980359014389</v>
      </c>
      <c r="DR76" s="18">
        <f t="shared" si="465"/>
        <v>3518.9979131452787</v>
      </c>
      <c r="DS76" s="18">
        <f t="shared" si="466"/>
        <v>3725.9977903891186</v>
      </c>
      <c r="DT76" s="18">
        <f t="shared" si="467"/>
        <v>3932.9976676329584</v>
      </c>
      <c r="DU76" s="18">
        <f t="shared" si="468"/>
        <v>4139.9975448767982</v>
      </c>
      <c r="DV76" s="18">
        <f t="shared" si="469"/>
        <v>4346.9974221206385</v>
      </c>
      <c r="DW76" s="18">
        <f t="shared" si="470"/>
        <v>4553.9972993644787</v>
      </c>
      <c r="DX76" s="18">
        <f t="shared" si="471"/>
        <v>4760.997176608319</v>
      </c>
      <c r="DY76" s="18">
        <f t="shared" si="472"/>
        <v>4967.9970538521593</v>
      </c>
      <c r="DZ76" s="18">
        <f t="shared" si="473"/>
        <v>5174.9969310959996</v>
      </c>
      <c r="EA76" s="18">
        <f t="shared" si="474"/>
        <v>5381.9968083398398</v>
      </c>
      <c r="EB76" s="18">
        <f t="shared" si="475"/>
        <v>5588.9966855836801</v>
      </c>
      <c r="EC76" s="18">
        <f t="shared" si="476"/>
        <v>5795.9965628275204</v>
      </c>
      <c r="ED76" s="18">
        <f t="shared" si="477"/>
        <v>6002.9964400713607</v>
      </c>
      <c r="EE76" s="18">
        <f t="shared" si="478"/>
        <v>6209.9963173152009</v>
      </c>
      <c r="EF76" s="18">
        <f t="shared" si="479"/>
        <v>6416.9961945590412</v>
      </c>
      <c r="EG76" s="18">
        <f t="shared" si="480"/>
        <v>6623.9960718028815</v>
      </c>
      <c r="EH76" s="18">
        <f t="shared" si="481"/>
        <v>6830.9959490467218</v>
      </c>
      <c r="EI76" s="18">
        <f t="shared" si="482"/>
        <v>7037.995826290562</v>
      </c>
      <c r="EJ76" s="18">
        <f t="shared" si="483"/>
        <v>7244.9957035344023</v>
      </c>
      <c r="EK76" s="18">
        <f t="shared" si="484"/>
        <v>7451.9955807782426</v>
      </c>
      <c r="EL76" s="18">
        <f t="shared" si="485"/>
        <v>7658.9954580220829</v>
      </c>
      <c r="EM76" s="18">
        <f t="shared" si="486"/>
        <v>7865.9953352659231</v>
      </c>
      <c r="EN76" s="18">
        <f t="shared" si="487"/>
        <v>8072.9952125097634</v>
      </c>
      <c r="EO76" s="18">
        <f t="shared" si="488"/>
        <v>8279.9950897536037</v>
      </c>
      <c r="EP76" s="18">
        <f t="shared" si="489"/>
        <v>8486.994966997443</v>
      </c>
      <c r="EQ76" s="18">
        <f t="shared" si="490"/>
        <v>8693.9948442412824</v>
      </c>
      <c r="ER76" s="18">
        <f t="shared" si="491"/>
        <v>8900.9947214851218</v>
      </c>
      <c r="ES76" s="18">
        <f t="shared" si="492"/>
        <v>9107.9945987289611</v>
      </c>
      <c r="ET76" s="18">
        <f t="shared" si="493"/>
        <v>9314.9944759728005</v>
      </c>
      <c r="EU76" s="18">
        <f t="shared" si="494"/>
        <v>9521.9943532166399</v>
      </c>
      <c r="EV76" s="18">
        <f t="shared" si="495"/>
        <v>9728.9942304604792</v>
      </c>
      <c r="EW76" s="18">
        <f t="shared" si="496"/>
        <v>9935.9941077043186</v>
      </c>
      <c r="EX76" s="18">
        <f t="shared" si="497"/>
        <v>10142.993984948158</v>
      </c>
      <c r="EY76" s="18">
        <f t="shared" si="498"/>
        <v>10349.993862191997</v>
      </c>
      <c r="EZ76" s="18">
        <f t="shared" si="499"/>
        <v>10556.993739435837</v>
      </c>
      <c r="FA76" s="18">
        <f t="shared" si="500"/>
        <v>10763.993616679676</v>
      </c>
      <c r="FB76" s="18">
        <f t="shared" si="501"/>
        <v>10970.993493923515</v>
      </c>
      <c r="FC76" s="18">
        <f t="shared" si="502"/>
        <v>11177.993371167355</v>
      </c>
      <c r="FD76" s="18">
        <f t="shared" si="503"/>
        <v>11384.993248411194</v>
      </c>
      <c r="FE76" s="18">
        <f t="shared" si="504"/>
        <v>11591.993125655034</v>
      </c>
      <c r="FF76" s="18">
        <f t="shared" si="505"/>
        <v>11798.993002898873</v>
      </c>
      <c r="FG76" s="18">
        <f t="shared" si="506"/>
        <v>12005.992880142712</v>
      </c>
      <c r="FH76" s="18">
        <f t="shared" si="507"/>
        <v>12212.992757386552</v>
      </c>
      <c r="FI76" s="18">
        <f t="shared" si="508"/>
        <v>12419.992634630391</v>
      </c>
      <c r="FJ76" s="18">
        <f t="shared" si="509"/>
        <v>12626.99251187423</v>
      </c>
      <c r="FK76" s="18">
        <f t="shared" si="510"/>
        <v>12833.99238911807</v>
      </c>
      <c r="FL76" s="18">
        <f t="shared" si="511"/>
        <v>13040.992266361909</v>
      </c>
      <c r="FM76" s="18">
        <f t="shared" si="512"/>
        <v>13247.992143605748</v>
      </c>
      <c r="FN76" s="18">
        <f t="shared" si="513"/>
        <v>13454.992020849588</v>
      </c>
      <c r="FO76" s="18">
        <f t="shared" si="514"/>
        <v>13661.991898093427</v>
      </c>
      <c r="FP76" s="18">
        <f t="shared" si="515"/>
        <v>13868.991775337267</v>
      </c>
      <c r="FQ76" s="18">
        <f t="shared" si="516"/>
        <v>14075.991652581106</v>
      </c>
      <c r="FR76" s="18">
        <f t="shared" si="517"/>
        <v>14282.991529824945</v>
      </c>
      <c r="FS76" s="18">
        <f t="shared" si="518"/>
        <v>14489.991407068785</v>
      </c>
      <c r="FT76" s="18">
        <f t="shared" si="519"/>
        <v>14696.991284312624</v>
      </c>
      <c r="FU76" s="18">
        <f t="shared" si="520"/>
        <v>14903.991161556463</v>
      </c>
      <c r="FV76" s="18">
        <f t="shared" si="521"/>
        <v>15110.991038800303</v>
      </c>
      <c r="FW76" s="18">
        <f t="shared" si="522"/>
        <v>15317.990916044142</v>
      </c>
      <c r="FX76" s="18">
        <f t="shared" si="523"/>
        <v>15524.990793287981</v>
      </c>
      <c r="FY76" s="18">
        <f t="shared" si="524"/>
        <v>15731.990670531821</v>
      </c>
      <c r="FZ76" s="18">
        <f t="shared" si="525"/>
        <v>15938.99054777566</v>
      </c>
      <c r="GA76" s="18">
        <f t="shared" si="526"/>
        <v>16145.9904250195</v>
      </c>
      <c r="GB76" s="18">
        <f t="shared" si="527"/>
        <v>16352.990302263339</v>
      </c>
      <c r="GC76" s="18">
        <f t="shared" si="528"/>
        <v>16559.990179507178</v>
      </c>
      <c r="GD76" s="18">
        <f t="shared" si="529"/>
        <v>16766.990056751019</v>
      </c>
      <c r="GE76" s="18">
        <f t="shared" si="530"/>
        <v>16973.989933994861</v>
      </c>
      <c r="GF76" s="18">
        <f t="shared" si="531"/>
        <v>17180.989811238702</v>
      </c>
      <c r="GG76" s="18">
        <f t="shared" si="532"/>
        <v>17387.989688482543</v>
      </c>
      <c r="GH76" s="18">
        <f t="shared" si="533"/>
        <v>17594.989565726384</v>
      </c>
      <c r="GI76" s="18">
        <f t="shared" si="534"/>
        <v>17801.989442970225</v>
      </c>
      <c r="GJ76" s="18">
        <f t="shared" si="535"/>
        <v>18008.989320214067</v>
      </c>
      <c r="GK76" s="18">
        <f t="shared" si="536"/>
        <v>18215.989197457908</v>
      </c>
      <c r="GL76" s="18">
        <f t="shared" si="537"/>
        <v>18422.989074701749</v>
      </c>
      <c r="GM76" s="18">
        <f t="shared" si="538"/>
        <v>18629.98895194559</v>
      </c>
      <c r="GN76" s="18">
        <f t="shared" si="539"/>
        <v>18836.988829189431</v>
      </c>
      <c r="GO76" s="18">
        <f t="shared" si="540"/>
        <v>19043.988706433272</v>
      </c>
      <c r="GP76" s="18">
        <f t="shared" si="541"/>
        <v>19250.988583677114</v>
      </c>
      <c r="GQ76" s="18">
        <f t="shared" si="542"/>
        <v>19457.988460920955</v>
      </c>
      <c r="GR76" s="18">
        <f t="shared" si="543"/>
        <v>19664.988338164796</v>
      </c>
      <c r="GS76" s="18">
        <f t="shared" si="544"/>
        <v>19871.988215408637</v>
      </c>
      <c r="GT76" s="18">
        <f t="shared" si="545"/>
        <v>20078.988092652478</v>
      </c>
      <c r="GU76" s="18">
        <f t="shared" si="546"/>
        <v>20285.98796989632</v>
      </c>
      <c r="GV76" s="18">
        <f t="shared" si="547"/>
        <v>20492.987847140161</v>
      </c>
      <c r="GW76" s="18">
        <f t="shared" si="548"/>
        <v>20699.987724384002</v>
      </c>
      <c r="GX76" s="18"/>
    </row>
    <row r="77" spans="1:206" x14ac:dyDescent="0.25">
      <c r="B77" t="s">
        <v>178</v>
      </c>
      <c r="C77">
        <v>2.2400000000000002</v>
      </c>
      <c r="D77" s="18">
        <f t="shared" si="549"/>
        <v>233.00488694784002</v>
      </c>
      <c r="E77" s="18">
        <f t="shared" si="551"/>
        <v>233.00488694784002</v>
      </c>
      <c r="F77" s="18">
        <f t="shared" si="551"/>
        <v>233.00488694784002</v>
      </c>
      <c r="G77" s="18">
        <f t="shared" si="551"/>
        <v>233.00488694784002</v>
      </c>
      <c r="H77" s="18">
        <f t="shared" si="551"/>
        <v>233.00488694784002</v>
      </c>
      <c r="I77" s="18">
        <f t="shared" si="551"/>
        <v>233.00488694784002</v>
      </c>
      <c r="J77" s="18">
        <f t="shared" si="551"/>
        <v>233.00488694784002</v>
      </c>
      <c r="K77" s="18">
        <f t="shared" si="551"/>
        <v>233.00488694784002</v>
      </c>
      <c r="L77" s="18">
        <f t="shared" si="551"/>
        <v>233.00488694784002</v>
      </c>
      <c r="M77" s="18">
        <f t="shared" si="551"/>
        <v>233.00488694784002</v>
      </c>
      <c r="N77" s="18">
        <f t="shared" si="551"/>
        <v>233.00488694784002</v>
      </c>
      <c r="O77" s="18">
        <f t="shared" si="551"/>
        <v>233.00488694784002</v>
      </c>
      <c r="P77" s="18">
        <f t="shared" si="551"/>
        <v>233.00488694784002</v>
      </c>
      <c r="Q77" s="18">
        <f t="shared" si="551"/>
        <v>233.00488694784002</v>
      </c>
      <c r="R77" s="18">
        <f t="shared" si="551"/>
        <v>233.00488694784002</v>
      </c>
      <c r="S77" s="18">
        <f t="shared" si="551"/>
        <v>233.00488694784002</v>
      </c>
      <c r="T77" s="18">
        <f t="shared" si="551"/>
        <v>233.00488694784002</v>
      </c>
      <c r="U77" s="18">
        <f t="shared" si="551"/>
        <v>233.00488694784002</v>
      </c>
      <c r="V77" s="18">
        <f t="shared" si="551"/>
        <v>233.00488694784002</v>
      </c>
      <c r="W77" s="18">
        <f t="shared" si="551"/>
        <v>233.00488694784002</v>
      </c>
      <c r="X77" s="18">
        <f t="shared" si="551"/>
        <v>233.00488694784002</v>
      </c>
      <c r="Y77" s="18">
        <f t="shared" si="551"/>
        <v>233.00488694784002</v>
      </c>
      <c r="Z77" s="18">
        <f t="shared" si="551"/>
        <v>233.00488694784002</v>
      </c>
      <c r="AA77" s="18">
        <f t="shared" si="551"/>
        <v>233.00488694784002</v>
      </c>
      <c r="AB77" s="18">
        <f t="shared" si="551"/>
        <v>233.00488694784002</v>
      </c>
      <c r="AC77" s="18">
        <f t="shared" si="551"/>
        <v>233.00488694784002</v>
      </c>
      <c r="AD77" s="18">
        <f t="shared" si="551"/>
        <v>233.00488694784002</v>
      </c>
      <c r="AE77" s="18">
        <f t="shared" si="551"/>
        <v>233.00488694784002</v>
      </c>
      <c r="AF77" s="18">
        <f t="shared" si="551"/>
        <v>233.00488694784002</v>
      </c>
      <c r="AG77" s="18">
        <f t="shared" si="551"/>
        <v>233.00488694784002</v>
      </c>
      <c r="AH77" s="18">
        <f t="shared" si="551"/>
        <v>233.00488694784002</v>
      </c>
      <c r="AI77" s="18">
        <f t="shared" si="551"/>
        <v>233.00488694784002</v>
      </c>
      <c r="AJ77" s="18">
        <f t="shared" si="551"/>
        <v>233.00488694784002</v>
      </c>
      <c r="AK77" s="18">
        <f t="shared" si="551"/>
        <v>233.00488694784002</v>
      </c>
      <c r="AL77" s="18">
        <f t="shared" si="551"/>
        <v>233.00488694784002</v>
      </c>
      <c r="AM77" s="18">
        <f t="shared" si="551"/>
        <v>233.00488694784002</v>
      </c>
      <c r="AN77" s="18">
        <f t="shared" si="551"/>
        <v>233.00488694784002</v>
      </c>
      <c r="AO77" s="18">
        <f t="shared" si="551"/>
        <v>233.00488694784002</v>
      </c>
      <c r="AP77" s="18">
        <f t="shared" si="551"/>
        <v>233.00488694784002</v>
      </c>
      <c r="AQ77" s="18">
        <f t="shared" si="551"/>
        <v>233.00488694784002</v>
      </c>
      <c r="AR77" s="18">
        <f t="shared" si="551"/>
        <v>233.00488694784002</v>
      </c>
      <c r="AS77" s="18">
        <f t="shared" si="551"/>
        <v>233.00488694784002</v>
      </c>
      <c r="AT77" s="18">
        <f t="shared" si="551"/>
        <v>233.00488694784002</v>
      </c>
      <c r="AU77" s="18">
        <f t="shared" si="551"/>
        <v>233.00488694784002</v>
      </c>
      <c r="AV77" s="18">
        <f t="shared" si="551"/>
        <v>233.00488694784002</v>
      </c>
      <c r="AW77" s="18">
        <f t="shared" si="551"/>
        <v>233.00488694784002</v>
      </c>
      <c r="AX77" s="18">
        <f t="shared" si="551"/>
        <v>233.00488694784002</v>
      </c>
      <c r="AY77" s="18">
        <f t="shared" si="551"/>
        <v>233.00488694784002</v>
      </c>
      <c r="AZ77" s="18">
        <f t="shared" si="551"/>
        <v>233.00488694784002</v>
      </c>
      <c r="BA77" s="18">
        <f t="shared" si="551"/>
        <v>233.00488694784002</v>
      </c>
      <c r="BB77" s="18">
        <f t="shared" si="551"/>
        <v>233.00488694784002</v>
      </c>
      <c r="BC77" s="18">
        <f t="shared" si="551"/>
        <v>233.00488694784002</v>
      </c>
      <c r="BD77" s="18">
        <f t="shared" si="551"/>
        <v>233.00488694784002</v>
      </c>
      <c r="BE77" s="18">
        <f t="shared" si="551"/>
        <v>233.00488694784002</v>
      </c>
      <c r="BF77" s="18">
        <f t="shared" si="551"/>
        <v>233.00488694784002</v>
      </c>
      <c r="BG77" s="18">
        <f t="shared" si="551"/>
        <v>233.00488694784002</v>
      </c>
      <c r="BH77" s="18">
        <f t="shared" si="551"/>
        <v>233.00488694784002</v>
      </c>
      <c r="BI77" s="18">
        <f t="shared" si="551"/>
        <v>233.00488694784002</v>
      </c>
      <c r="BJ77" s="18">
        <f t="shared" si="551"/>
        <v>233.00488694784002</v>
      </c>
      <c r="BK77" s="18">
        <f t="shared" si="551"/>
        <v>233.00488694784002</v>
      </c>
      <c r="BL77" s="18">
        <f t="shared" si="551"/>
        <v>233.00488694784002</v>
      </c>
      <c r="BM77" s="18">
        <f t="shared" si="551"/>
        <v>233.00488694784002</v>
      </c>
      <c r="BN77" s="18">
        <f t="shared" si="551"/>
        <v>233.00488694784002</v>
      </c>
      <c r="BO77" s="18">
        <f t="shared" si="551"/>
        <v>233.00488694784002</v>
      </c>
      <c r="BP77" s="18">
        <f t="shared" ref="BP77:CY80" si="552">(($B$12*$C77)*$B$5)*$B$3+((($B$12*$C77)*(1-$B$5)))</f>
        <v>233.00488694784002</v>
      </c>
      <c r="BQ77" s="18">
        <f t="shared" si="552"/>
        <v>233.00488694784002</v>
      </c>
      <c r="BR77" s="18">
        <f t="shared" si="552"/>
        <v>233.00488694784002</v>
      </c>
      <c r="BS77" s="18">
        <f t="shared" si="552"/>
        <v>233.00488694784002</v>
      </c>
      <c r="BT77" s="18">
        <f t="shared" si="552"/>
        <v>233.00488694784002</v>
      </c>
      <c r="BU77" s="18">
        <f t="shared" si="552"/>
        <v>233.00488694784002</v>
      </c>
      <c r="BV77" s="18">
        <f t="shared" si="552"/>
        <v>233.00488694784002</v>
      </c>
      <c r="BW77" s="18">
        <f t="shared" si="552"/>
        <v>233.00488694784002</v>
      </c>
      <c r="BX77" s="18">
        <f t="shared" si="552"/>
        <v>233.00488694784002</v>
      </c>
      <c r="BY77" s="18">
        <f t="shared" si="552"/>
        <v>233.00488694784002</v>
      </c>
      <c r="BZ77" s="18">
        <f t="shared" si="552"/>
        <v>233.00488694784002</v>
      </c>
      <c r="CA77" s="18">
        <f t="shared" si="552"/>
        <v>233.00488694784002</v>
      </c>
      <c r="CB77" s="18">
        <f t="shared" si="552"/>
        <v>233.00488694784002</v>
      </c>
      <c r="CC77" s="18">
        <f t="shared" si="552"/>
        <v>233.00488694784002</v>
      </c>
      <c r="CD77" s="18">
        <f t="shared" si="552"/>
        <v>233.00488694784002</v>
      </c>
      <c r="CE77" s="18">
        <f t="shared" si="552"/>
        <v>233.00488694784002</v>
      </c>
      <c r="CF77" s="18">
        <f t="shared" si="552"/>
        <v>233.00488694784002</v>
      </c>
      <c r="CG77" s="18">
        <f t="shared" si="552"/>
        <v>233.00488694784002</v>
      </c>
      <c r="CH77" s="18">
        <f t="shared" si="552"/>
        <v>233.00488694784002</v>
      </c>
      <c r="CI77" s="18">
        <f t="shared" si="552"/>
        <v>233.00488694784002</v>
      </c>
      <c r="CJ77" s="18">
        <f t="shared" si="552"/>
        <v>233.00488694784002</v>
      </c>
      <c r="CK77" s="18">
        <f t="shared" si="552"/>
        <v>233.00488694784002</v>
      </c>
      <c r="CL77" s="18">
        <f t="shared" si="552"/>
        <v>233.00488694784002</v>
      </c>
      <c r="CM77" s="18">
        <f t="shared" si="552"/>
        <v>233.00488694784002</v>
      </c>
      <c r="CN77" s="18">
        <f t="shared" si="552"/>
        <v>233.00488694784002</v>
      </c>
      <c r="CO77" s="18">
        <f t="shared" si="552"/>
        <v>233.00488694784002</v>
      </c>
      <c r="CP77" s="18">
        <f t="shared" si="552"/>
        <v>233.00488694784002</v>
      </c>
      <c r="CQ77" s="18">
        <f t="shared" si="552"/>
        <v>233.00488694784002</v>
      </c>
      <c r="CR77" s="18">
        <f t="shared" si="552"/>
        <v>233.00488694784002</v>
      </c>
      <c r="CS77" s="18">
        <f t="shared" si="552"/>
        <v>233.00488694784002</v>
      </c>
      <c r="CT77" s="18">
        <f t="shared" si="552"/>
        <v>233.00488694784002</v>
      </c>
      <c r="CU77" s="18">
        <f t="shared" si="552"/>
        <v>233.00488694784002</v>
      </c>
      <c r="CV77" s="18">
        <f t="shared" si="552"/>
        <v>233.00488694784002</v>
      </c>
      <c r="CW77" s="18">
        <f t="shared" si="552"/>
        <v>233.00488694784002</v>
      </c>
      <c r="CX77" s="18">
        <f t="shared" si="552"/>
        <v>233.00488694784002</v>
      </c>
      <c r="CY77" s="18">
        <f t="shared" si="552"/>
        <v>233.00488694784002</v>
      </c>
      <c r="DA77" s="18" t="str">
        <f t="shared" si="550"/>
        <v>HBC2</v>
      </c>
      <c r="DB77" s="18">
        <f t="shared" si="449"/>
        <v>233.00488694784002</v>
      </c>
      <c r="DC77" s="18">
        <f t="shared" si="450"/>
        <v>466.00977389568004</v>
      </c>
      <c r="DD77" s="18">
        <f t="shared" si="451"/>
        <v>699.01466084352001</v>
      </c>
      <c r="DE77" s="18">
        <f t="shared" si="452"/>
        <v>932.01954779136008</v>
      </c>
      <c r="DF77" s="18">
        <f t="shared" si="453"/>
        <v>1165.0244347392002</v>
      </c>
      <c r="DG77" s="18">
        <f t="shared" si="454"/>
        <v>1398.0293216870402</v>
      </c>
      <c r="DH77" s="18">
        <f t="shared" si="455"/>
        <v>1631.0342086348803</v>
      </c>
      <c r="DI77" s="18">
        <f t="shared" si="456"/>
        <v>1864.0390955827204</v>
      </c>
      <c r="DJ77" s="18">
        <f t="shared" si="457"/>
        <v>2097.0439825305602</v>
      </c>
      <c r="DK77" s="18">
        <f t="shared" si="458"/>
        <v>2330.0488694784003</v>
      </c>
      <c r="DL77" s="18">
        <f t="shared" si="459"/>
        <v>2563.0537564262404</v>
      </c>
      <c r="DM77" s="18">
        <f t="shared" si="460"/>
        <v>2796.0586433740805</v>
      </c>
      <c r="DN77" s="18">
        <f t="shared" si="461"/>
        <v>3029.0635303219206</v>
      </c>
      <c r="DO77" s="18">
        <f t="shared" si="462"/>
        <v>3262.0684172697606</v>
      </c>
      <c r="DP77" s="18">
        <f t="shared" si="463"/>
        <v>3495.0733042176007</v>
      </c>
      <c r="DQ77" s="18">
        <f t="shared" si="464"/>
        <v>3728.0781911654408</v>
      </c>
      <c r="DR77" s="18">
        <f t="shared" si="465"/>
        <v>3961.0830781132809</v>
      </c>
      <c r="DS77" s="18">
        <f t="shared" si="466"/>
        <v>4194.0879650611205</v>
      </c>
      <c r="DT77" s="18">
        <f t="shared" si="467"/>
        <v>4427.0928520089601</v>
      </c>
      <c r="DU77" s="18">
        <f t="shared" si="468"/>
        <v>4660.0977389567997</v>
      </c>
      <c r="DV77" s="18">
        <f t="shared" si="469"/>
        <v>4893.1026259046394</v>
      </c>
      <c r="DW77" s="18">
        <f t="shared" si="470"/>
        <v>5126.107512852479</v>
      </c>
      <c r="DX77" s="18">
        <f t="shared" si="471"/>
        <v>5359.1123998003186</v>
      </c>
      <c r="DY77" s="18">
        <f t="shared" si="472"/>
        <v>5592.1172867481582</v>
      </c>
      <c r="DZ77" s="18">
        <f t="shared" si="473"/>
        <v>5825.1221736959978</v>
      </c>
      <c r="EA77" s="18">
        <f t="shared" si="474"/>
        <v>6058.1270606438375</v>
      </c>
      <c r="EB77" s="18">
        <f t="shared" si="475"/>
        <v>6291.1319475916771</v>
      </c>
      <c r="EC77" s="18">
        <f t="shared" si="476"/>
        <v>6524.1368345395167</v>
      </c>
      <c r="ED77" s="18">
        <f t="shared" si="477"/>
        <v>6757.1417214873563</v>
      </c>
      <c r="EE77" s="18">
        <f t="shared" si="478"/>
        <v>6990.146608435196</v>
      </c>
      <c r="EF77" s="18">
        <f t="shared" si="479"/>
        <v>7223.1514953830356</v>
      </c>
      <c r="EG77" s="18">
        <f t="shared" si="480"/>
        <v>7456.1563823308752</v>
      </c>
      <c r="EH77" s="18">
        <f t="shared" si="481"/>
        <v>7689.1612692787148</v>
      </c>
      <c r="EI77" s="18">
        <f t="shared" si="482"/>
        <v>7922.1661562265544</v>
      </c>
      <c r="EJ77" s="18">
        <f t="shared" si="483"/>
        <v>8155.1710431743941</v>
      </c>
      <c r="EK77" s="18">
        <f t="shared" si="484"/>
        <v>8388.1759301222337</v>
      </c>
      <c r="EL77" s="18">
        <f t="shared" si="485"/>
        <v>8621.1808170700733</v>
      </c>
      <c r="EM77" s="18">
        <f t="shared" si="486"/>
        <v>8854.1857040179129</v>
      </c>
      <c r="EN77" s="18">
        <f t="shared" si="487"/>
        <v>9087.1905909657526</v>
      </c>
      <c r="EO77" s="18">
        <f t="shared" si="488"/>
        <v>9320.1954779135922</v>
      </c>
      <c r="EP77" s="18">
        <f t="shared" si="489"/>
        <v>9553.2003648614318</v>
      </c>
      <c r="EQ77" s="18">
        <f t="shared" si="490"/>
        <v>9786.2052518092714</v>
      </c>
      <c r="ER77" s="18">
        <f t="shared" si="491"/>
        <v>10019.210138757111</v>
      </c>
      <c r="ES77" s="18">
        <f t="shared" si="492"/>
        <v>10252.215025704951</v>
      </c>
      <c r="ET77" s="18">
        <f t="shared" si="493"/>
        <v>10485.21991265279</v>
      </c>
      <c r="EU77" s="18">
        <f t="shared" si="494"/>
        <v>10718.22479960063</v>
      </c>
      <c r="EV77" s="18">
        <f t="shared" si="495"/>
        <v>10951.22968654847</v>
      </c>
      <c r="EW77" s="18">
        <f t="shared" si="496"/>
        <v>11184.234573496309</v>
      </c>
      <c r="EX77" s="18">
        <f t="shared" si="497"/>
        <v>11417.239460444149</v>
      </c>
      <c r="EY77" s="18">
        <f t="shared" si="498"/>
        <v>11650.244347391988</v>
      </c>
      <c r="EZ77" s="18">
        <f t="shared" si="499"/>
        <v>11883.249234339828</v>
      </c>
      <c r="FA77" s="18">
        <f t="shared" si="500"/>
        <v>12116.254121287668</v>
      </c>
      <c r="FB77" s="18">
        <f t="shared" si="501"/>
        <v>12349.259008235507</v>
      </c>
      <c r="FC77" s="18">
        <f t="shared" si="502"/>
        <v>12582.263895183347</v>
      </c>
      <c r="FD77" s="18">
        <f t="shared" si="503"/>
        <v>12815.268782131187</v>
      </c>
      <c r="FE77" s="18">
        <f t="shared" si="504"/>
        <v>13048.273669079026</v>
      </c>
      <c r="FF77" s="18">
        <f t="shared" si="505"/>
        <v>13281.278556026866</v>
      </c>
      <c r="FG77" s="18">
        <f t="shared" si="506"/>
        <v>13514.283442974705</v>
      </c>
      <c r="FH77" s="18">
        <f t="shared" si="507"/>
        <v>13747.288329922545</v>
      </c>
      <c r="FI77" s="18">
        <f t="shared" si="508"/>
        <v>13980.293216870385</v>
      </c>
      <c r="FJ77" s="18">
        <f t="shared" si="509"/>
        <v>14213.298103818224</v>
      </c>
      <c r="FK77" s="18">
        <f t="shared" si="510"/>
        <v>14446.302990766064</v>
      </c>
      <c r="FL77" s="18">
        <f t="shared" si="511"/>
        <v>14679.307877713904</v>
      </c>
      <c r="FM77" s="18">
        <f t="shared" si="512"/>
        <v>14912.312764661743</v>
      </c>
      <c r="FN77" s="18">
        <f t="shared" si="513"/>
        <v>15145.317651609583</v>
      </c>
      <c r="FO77" s="18">
        <f t="shared" si="514"/>
        <v>15378.322538557422</v>
      </c>
      <c r="FP77" s="18">
        <f t="shared" si="515"/>
        <v>15611.327425505262</v>
      </c>
      <c r="FQ77" s="18">
        <f t="shared" si="516"/>
        <v>15844.332312453102</v>
      </c>
      <c r="FR77" s="18">
        <f t="shared" si="517"/>
        <v>16077.337199400941</v>
      </c>
      <c r="FS77" s="18">
        <f t="shared" si="518"/>
        <v>16310.342086348781</v>
      </c>
      <c r="FT77" s="18">
        <f t="shared" si="519"/>
        <v>16543.346973296622</v>
      </c>
      <c r="FU77" s="18">
        <f t="shared" si="520"/>
        <v>16776.351860244464</v>
      </c>
      <c r="FV77" s="18">
        <f t="shared" si="521"/>
        <v>17009.356747192305</v>
      </c>
      <c r="FW77" s="18">
        <f t="shared" si="522"/>
        <v>17242.361634140147</v>
      </c>
      <c r="FX77" s="18">
        <f t="shared" si="523"/>
        <v>17475.366521087988</v>
      </c>
      <c r="FY77" s="18">
        <f t="shared" si="524"/>
        <v>17708.37140803583</v>
      </c>
      <c r="FZ77" s="18">
        <f t="shared" si="525"/>
        <v>17941.376294983671</v>
      </c>
      <c r="GA77" s="18">
        <f t="shared" si="526"/>
        <v>18174.381181931512</v>
      </c>
      <c r="GB77" s="18">
        <f t="shared" si="527"/>
        <v>18407.386068879354</v>
      </c>
      <c r="GC77" s="18">
        <f t="shared" si="528"/>
        <v>18640.390955827195</v>
      </c>
      <c r="GD77" s="18">
        <f t="shared" si="529"/>
        <v>18873.395842775037</v>
      </c>
      <c r="GE77" s="18">
        <f t="shared" si="530"/>
        <v>19106.400729722878</v>
      </c>
      <c r="GF77" s="18">
        <f t="shared" si="531"/>
        <v>19339.40561667072</v>
      </c>
      <c r="GG77" s="18">
        <f t="shared" si="532"/>
        <v>19572.410503618561</v>
      </c>
      <c r="GH77" s="18">
        <f t="shared" si="533"/>
        <v>19805.415390566402</v>
      </c>
      <c r="GI77" s="18">
        <f t="shared" si="534"/>
        <v>20038.420277514244</v>
      </c>
      <c r="GJ77" s="18">
        <f t="shared" si="535"/>
        <v>20271.425164462085</v>
      </c>
      <c r="GK77" s="18">
        <f t="shared" si="536"/>
        <v>20504.430051409927</v>
      </c>
      <c r="GL77" s="18">
        <f t="shared" si="537"/>
        <v>20737.434938357768</v>
      </c>
      <c r="GM77" s="18">
        <f t="shared" si="538"/>
        <v>20970.43982530561</v>
      </c>
      <c r="GN77" s="18">
        <f t="shared" si="539"/>
        <v>21203.444712253451</v>
      </c>
      <c r="GO77" s="18">
        <f t="shared" si="540"/>
        <v>21436.449599201293</v>
      </c>
      <c r="GP77" s="18">
        <f t="shared" si="541"/>
        <v>21669.454486149134</v>
      </c>
      <c r="GQ77" s="18">
        <f t="shared" si="542"/>
        <v>21902.459373096975</v>
      </c>
      <c r="GR77" s="18">
        <f t="shared" si="543"/>
        <v>22135.464260044817</v>
      </c>
      <c r="GS77" s="18">
        <f t="shared" si="544"/>
        <v>22368.469146992658</v>
      </c>
      <c r="GT77" s="18">
        <f t="shared" si="545"/>
        <v>22601.4740339405</v>
      </c>
      <c r="GU77" s="18">
        <f t="shared" si="546"/>
        <v>22834.478920888341</v>
      </c>
      <c r="GV77" s="18">
        <f t="shared" si="547"/>
        <v>23067.483807836183</v>
      </c>
      <c r="GW77" s="18">
        <f t="shared" si="548"/>
        <v>23300.488694784024</v>
      </c>
      <c r="GX77" s="18"/>
    </row>
    <row r="78" spans="1:206" x14ac:dyDescent="0.25">
      <c r="B78" s="2" t="s">
        <v>74</v>
      </c>
      <c r="C78">
        <v>1.86</v>
      </c>
      <c r="D78" s="18">
        <f t="shared" si="549"/>
        <v>193.47727219776002</v>
      </c>
      <c r="E78" s="18">
        <f t="shared" ref="E78:BP81" si="553">(($B$12*$C78)*$B$5)*$B$3+((($B$12*$C78)*(1-$B$5)))</f>
        <v>193.47727219776002</v>
      </c>
      <c r="F78" s="18">
        <f t="shared" si="553"/>
        <v>193.47727219776002</v>
      </c>
      <c r="G78" s="18">
        <f t="shared" si="553"/>
        <v>193.47727219776002</v>
      </c>
      <c r="H78" s="18">
        <f t="shared" si="553"/>
        <v>193.47727219776002</v>
      </c>
      <c r="I78" s="18">
        <f t="shared" si="553"/>
        <v>193.47727219776002</v>
      </c>
      <c r="J78" s="18">
        <f t="shared" si="553"/>
        <v>193.47727219776002</v>
      </c>
      <c r="K78" s="18">
        <f t="shared" si="553"/>
        <v>193.47727219776002</v>
      </c>
      <c r="L78" s="18">
        <f t="shared" si="553"/>
        <v>193.47727219776002</v>
      </c>
      <c r="M78" s="18">
        <f t="shared" si="553"/>
        <v>193.47727219776002</v>
      </c>
      <c r="N78" s="18">
        <f t="shared" si="553"/>
        <v>193.47727219776002</v>
      </c>
      <c r="O78" s="18">
        <f t="shared" si="553"/>
        <v>193.47727219776002</v>
      </c>
      <c r="P78" s="18">
        <f t="shared" si="553"/>
        <v>193.47727219776002</v>
      </c>
      <c r="Q78" s="18">
        <f t="shared" si="553"/>
        <v>193.47727219776002</v>
      </c>
      <c r="R78" s="18">
        <f t="shared" si="553"/>
        <v>193.47727219776002</v>
      </c>
      <c r="S78" s="18">
        <f t="shared" si="553"/>
        <v>193.47727219776002</v>
      </c>
      <c r="T78" s="18">
        <f t="shared" si="553"/>
        <v>193.47727219776002</v>
      </c>
      <c r="U78" s="18">
        <f t="shared" si="553"/>
        <v>193.47727219776002</v>
      </c>
      <c r="V78" s="18">
        <f t="shared" si="553"/>
        <v>193.47727219776002</v>
      </c>
      <c r="W78" s="18">
        <f t="shared" si="553"/>
        <v>193.47727219776002</v>
      </c>
      <c r="X78" s="18">
        <f t="shared" si="553"/>
        <v>193.47727219776002</v>
      </c>
      <c r="Y78" s="18">
        <f t="shared" si="553"/>
        <v>193.47727219776002</v>
      </c>
      <c r="Z78" s="18">
        <f t="shared" si="553"/>
        <v>193.47727219776002</v>
      </c>
      <c r="AA78" s="18">
        <f t="shared" si="553"/>
        <v>193.47727219776002</v>
      </c>
      <c r="AB78" s="18">
        <f t="shared" si="553"/>
        <v>193.47727219776002</v>
      </c>
      <c r="AC78" s="18">
        <f t="shared" si="553"/>
        <v>193.47727219776002</v>
      </c>
      <c r="AD78" s="18">
        <f t="shared" si="553"/>
        <v>193.47727219776002</v>
      </c>
      <c r="AE78" s="18">
        <f t="shared" si="553"/>
        <v>193.47727219776002</v>
      </c>
      <c r="AF78" s="18">
        <f t="shared" si="553"/>
        <v>193.47727219776002</v>
      </c>
      <c r="AG78" s="18">
        <f t="shared" si="553"/>
        <v>193.47727219776002</v>
      </c>
      <c r="AH78" s="18">
        <f t="shared" si="553"/>
        <v>193.47727219776002</v>
      </c>
      <c r="AI78" s="18">
        <f t="shared" si="553"/>
        <v>193.47727219776002</v>
      </c>
      <c r="AJ78" s="18">
        <f t="shared" si="553"/>
        <v>193.47727219776002</v>
      </c>
      <c r="AK78" s="18">
        <f t="shared" si="553"/>
        <v>193.47727219776002</v>
      </c>
      <c r="AL78" s="18">
        <f t="shared" si="553"/>
        <v>193.47727219776002</v>
      </c>
      <c r="AM78" s="18">
        <f t="shared" si="553"/>
        <v>193.47727219776002</v>
      </c>
      <c r="AN78" s="18">
        <f t="shared" si="553"/>
        <v>193.47727219776002</v>
      </c>
      <c r="AO78" s="18">
        <f t="shared" si="553"/>
        <v>193.47727219776002</v>
      </c>
      <c r="AP78" s="18">
        <f t="shared" si="553"/>
        <v>193.47727219776002</v>
      </c>
      <c r="AQ78" s="18">
        <f t="shared" si="553"/>
        <v>193.47727219776002</v>
      </c>
      <c r="AR78" s="18">
        <f t="shared" si="553"/>
        <v>193.47727219776002</v>
      </c>
      <c r="AS78" s="18">
        <f t="shared" si="553"/>
        <v>193.47727219776002</v>
      </c>
      <c r="AT78" s="18">
        <f t="shared" si="553"/>
        <v>193.47727219776002</v>
      </c>
      <c r="AU78" s="18">
        <f t="shared" si="553"/>
        <v>193.47727219776002</v>
      </c>
      <c r="AV78" s="18">
        <f t="shared" si="553"/>
        <v>193.47727219776002</v>
      </c>
      <c r="AW78" s="18">
        <f t="shared" si="553"/>
        <v>193.47727219776002</v>
      </c>
      <c r="AX78" s="18">
        <f t="shared" si="553"/>
        <v>193.47727219776002</v>
      </c>
      <c r="AY78" s="18">
        <f t="shared" si="553"/>
        <v>193.47727219776002</v>
      </c>
      <c r="AZ78" s="18">
        <f t="shared" si="553"/>
        <v>193.47727219776002</v>
      </c>
      <c r="BA78" s="18">
        <f t="shared" si="553"/>
        <v>193.47727219776002</v>
      </c>
      <c r="BB78" s="18">
        <f t="shared" si="553"/>
        <v>193.47727219776002</v>
      </c>
      <c r="BC78" s="18">
        <f t="shared" si="553"/>
        <v>193.47727219776002</v>
      </c>
      <c r="BD78" s="18">
        <f t="shared" si="553"/>
        <v>193.47727219776002</v>
      </c>
      <c r="BE78" s="18">
        <f t="shared" si="553"/>
        <v>193.47727219776002</v>
      </c>
      <c r="BF78" s="18">
        <f t="shared" si="553"/>
        <v>193.47727219776002</v>
      </c>
      <c r="BG78" s="18">
        <f t="shared" si="553"/>
        <v>193.47727219776002</v>
      </c>
      <c r="BH78" s="18">
        <f t="shared" si="553"/>
        <v>193.47727219776002</v>
      </c>
      <c r="BI78" s="18">
        <f t="shared" si="553"/>
        <v>193.47727219776002</v>
      </c>
      <c r="BJ78" s="18">
        <f t="shared" si="553"/>
        <v>193.47727219776002</v>
      </c>
      <c r="BK78" s="18">
        <f t="shared" si="553"/>
        <v>193.47727219776002</v>
      </c>
      <c r="BL78" s="18">
        <f t="shared" si="553"/>
        <v>193.47727219776002</v>
      </c>
      <c r="BM78" s="18">
        <f t="shared" si="553"/>
        <v>193.47727219776002</v>
      </c>
      <c r="BN78" s="18">
        <f t="shared" si="553"/>
        <v>193.47727219776002</v>
      </c>
      <c r="BO78" s="18">
        <f t="shared" si="553"/>
        <v>193.47727219776002</v>
      </c>
      <c r="BP78" s="18">
        <f t="shared" si="553"/>
        <v>193.47727219776002</v>
      </c>
      <c r="BQ78" s="18">
        <f t="shared" si="552"/>
        <v>193.47727219776002</v>
      </c>
      <c r="BR78" s="18">
        <f t="shared" si="552"/>
        <v>193.47727219776002</v>
      </c>
      <c r="BS78" s="18">
        <f t="shared" si="552"/>
        <v>193.47727219776002</v>
      </c>
      <c r="BT78" s="18">
        <f t="shared" si="552"/>
        <v>193.47727219776002</v>
      </c>
      <c r="BU78" s="18">
        <f t="shared" si="552"/>
        <v>193.47727219776002</v>
      </c>
      <c r="BV78" s="18">
        <f t="shared" si="552"/>
        <v>193.47727219776002</v>
      </c>
      <c r="BW78" s="18">
        <f t="shared" si="552"/>
        <v>193.47727219776002</v>
      </c>
      <c r="BX78" s="18">
        <f t="shared" si="552"/>
        <v>193.47727219776002</v>
      </c>
      <c r="BY78" s="18">
        <f t="shared" si="552"/>
        <v>193.47727219776002</v>
      </c>
      <c r="BZ78" s="18">
        <f t="shared" si="552"/>
        <v>193.47727219776002</v>
      </c>
      <c r="CA78" s="18">
        <f t="shared" si="552"/>
        <v>193.47727219776002</v>
      </c>
      <c r="CB78" s="18">
        <f t="shared" si="552"/>
        <v>193.47727219776002</v>
      </c>
      <c r="CC78" s="18">
        <f t="shared" si="552"/>
        <v>193.47727219776002</v>
      </c>
      <c r="CD78" s="18">
        <f t="shared" si="552"/>
        <v>193.47727219776002</v>
      </c>
      <c r="CE78" s="18">
        <f t="shared" si="552"/>
        <v>193.47727219776002</v>
      </c>
      <c r="CF78" s="18">
        <f t="shared" si="552"/>
        <v>193.47727219776002</v>
      </c>
      <c r="CG78" s="18">
        <f t="shared" si="552"/>
        <v>193.47727219776002</v>
      </c>
      <c r="CH78" s="18">
        <f t="shared" si="552"/>
        <v>193.47727219776002</v>
      </c>
      <c r="CI78" s="18">
        <f t="shared" si="552"/>
        <v>193.47727219776002</v>
      </c>
      <c r="CJ78" s="18">
        <f t="shared" si="552"/>
        <v>193.47727219776002</v>
      </c>
      <c r="CK78" s="18">
        <f t="shared" si="552"/>
        <v>193.47727219776002</v>
      </c>
      <c r="CL78" s="18">
        <f t="shared" si="552"/>
        <v>193.47727219776002</v>
      </c>
      <c r="CM78" s="18">
        <f t="shared" si="552"/>
        <v>193.47727219776002</v>
      </c>
      <c r="CN78" s="18">
        <f t="shared" si="552"/>
        <v>193.47727219776002</v>
      </c>
      <c r="CO78" s="18">
        <f t="shared" si="552"/>
        <v>193.47727219776002</v>
      </c>
      <c r="CP78" s="18">
        <f t="shared" si="552"/>
        <v>193.47727219776002</v>
      </c>
      <c r="CQ78" s="18">
        <f t="shared" si="552"/>
        <v>193.47727219776002</v>
      </c>
      <c r="CR78" s="18">
        <f t="shared" si="552"/>
        <v>193.47727219776002</v>
      </c>
      <c r="CS78" s="18">
        <f t="shared" si="552"/>
        <v>193.47727219776002</v>
      </c>
      <c r="CT78" s="18">
        <f t="shared" si="552"/>
        <v>193.47727219776002</v>
      </c>
      <c r="CU78" s="18">
        <f t="shared" si="552"/>
        <v>193.47727219776002</v>
      </c>
      <c r="CV78" s="18">
        <f t="shared" si="552"/>
        <v>193.47727219776002</v>
      </c>
      <c r="CW78" s="18">
        <f t="shared" si="552"/>
        <v>193.47727219776002</v>
      </c>
      <c r="CX78" s="18">
        <f t="shared" si="552"/>
        <v>193.47727219776002</v>
      </c>
      <c r="CY78" s="18">
        <f t="shared" si="552"/>
        <v>193.47727219776002</v>
      </c>
      <c r="DA78" s="18" t="str">
        <f t="shared" si="550"/>
        <v>HBC1</v>
      </c>
      <c r="DB78" s="18">
        <f t="shared" si="449"/>
        <v>193.47727219776002</v>
      </c>
      <c r="DC78" s="18">
        <f t="shared" si="450"/>
        <v>386.95454439552003</v>
      </c>
      <c r="DD78" s="18">
        <f t="shared" si="451"/>
        <v>580.43181659328002</v>
      </c>
      <c r="DE78" s="18">
        <f t="shared" si="452"/>
        <v>773.90908879104006</v>
      </c>
      <c r="DF78" s="18">
        <f t="shared" si="453"/>
        <v>967.38636098880011</v>
      </c>
      <c r="DG78" s="18">
        <f t="shared" si="454"/>
        <v>1160.86363318656</v>
      </c>
      <c r="DH78" s="18">
        <f t="shared" si="455"/>
        <v>1354.34090538432</v>
      </c>
      <c r="DI78" s="18">
        <f t="shared" si="456"/>
        <v>1547.8181775820799</v>
      </c>
      <c r="DJ78" s="18">
        <f t="shared" si="457"/>
        <v>1741.2954497798398</v>
      </c>
      <c r="DK78" s="18">
        <f t="shared" si="458"/>
        <v>1934.7727219775998</v>
      </c>
      <c r="DL78" s="18">
        <f t="shared" si="459"/>
        <v>2128.2499941753599</v>
      </c>
      <c r="DM78" s="18">
        <f t="shared" si="460"/>
        <v>2321.7272663731201</v>
      </c>
      <c r="DN78" s="18">
        <f t="shared" si="461"/>
        <v>2515.2045385708802</v>
      </c>
      <c r="DO78" s="18">
        <f t="shared" si="462"/>
        <v>2708.6818107686404</v>
      </c>
      <c r="DP78" s="18">
        <f t="shared" si="463"/>
        <v>2902.1590829664005</v>
      </c>
      <c r="DQ78" s="18">
        <f t="shared" si="464"/>
        <v>3095.6363551641607</v>
      </c>
      <c r="DR78" s="18">
        <f t="shared" si="465"/>
        <v>3289.1136273619209</v>
      </c>
      <c r="DS78" s="18">
        <f t="shared" si="466"/>
        <v>3482.590899559681</v>
      </c>
      <c r="DT78" s="18">
        <f t="shared" si="467"/>
        <v>3676.0681717574412</v>
      </c>
      <c r="DU78" s="18">
        <f t="shared" si="468"/>
        <v>3869.5454439552013</v>
      </c>
      <c r="DV78" s="18">
        <f t="shared" si="469"/>
        <v>4063.0227161529615</v>
      </c>
      <c r="DW78" s="18">
        <f t="shared" si="470"/>
        <v>4256.4999883507217</v>
      </c>
      <c r="DX78" s="18">
        <f t="shared" si="471"/>
        <v>4449.9772605484814</v>
      </c>
      <c r="DY78" s="18">
        <f t="shared" si="472"/>
        <v>4643.4545327462411</v>
      </c>
      <c r="DZ78" s="18">
        <f t="shared" si="473"/>
        <v>4836.9318049440008</v>
      </c>
      <c r="EA78" s="18">
        <f t="shared" si="474"/>
        <v>5030.4090771417605</v>
      </c>
      <c r="EB78" s="18">
        <f t="shared" si="475"/>
        <v>5223.8863493395202</v>
      </c>
      <c r="EC78" s="18">
        <f t="shared" si="476"/>
        <v>5417.3636215372799</v>
      </c>
      <c r="ED78" s="18">
        <f t="shared" si="477"/>
        <v>5610.8408937350396</v>
      </c>
      <c r="EE78" s="18">
        <f t="shared" si="478"/>
        <v>5804.3181659327993</v>
      </c>
      <c r="EF78" s="18">
        <f t="shared" si="479"/>
        <v>5997.795438130559</v>
      </c>
      <c r="EG78" s="18">
        <f t="shared" si="480"/>
        <v>6191.2727103283187</v>
      </c>
      <c r="EH78" s="18">
        <f t="shared" si="481"/>
        <v>6384.7499825260784</v>
      </c>
      <c r="EI78" s="18">
        <f t="shared" si="482"/>
        <v>6578.2272547238381</v>
      </c>
      <c r="EJ78" s="18">
        <f t="shared" si="483"/>
        <v>6771.7045269215978</v>
      </c>
      <c r="EK78" s="18">
        <f t="shared" si="484"/>
        <v>6965.1817991193575</v>
      </c>
      <c r="EL78" s="18">
        <f t="shared" si="485"/>
        <v>7158.6590713171172</v>
      </c>
      <c r="EM78" s="18">
        <f t="shared" si="486"/>
        <v>7352.1363435148769</v>
      </c>
      <c r="EN78" s="18">
        <f t="shared" si="487"/>
        <v>7545.6136157126366</v>
      </c>
      <c r="EO78" s="18">
        <f t="shared" si="488"/>
        <v>7739.0908879103963</v>
      </c>
      <c r="EP78" s="18">
        <f t="shared" si="489"/>
        <v>7932.568160108156</v>
      </c>
      <c r="EQ78" s="18">
        <f t="shared" si="490"/>
        <v>8126.0454323059157</v>
      </c>
      <c r="ER78" s="18">
        <f t="shared" si="491"/>
        <v>8319.5227045036754</v>
      </c>
      <c r="ES78" s="18">
        <f t="shared" si="492"/>
        <v>8512.999976701436</v>
      </c>
      <c r="ET78" s="18">
        <f t="shared" si="493"/>
        <v>8706.4772488991966</v>
      </c>
      <c r="EU78" s="18">
        <f t="shared" si="494"/>
        <v>8899.9545210969573</v>
      </c>
      <c r="EV78" s="18">
        <f t="shared" si="495"/>
        <v>9093.4317932947179</v>
      </c>
      <c r="EW78" s="18">
        <f t="shared" si="496"/>
        <v>9286.9090654924785</v>
      </c>
      <c r="EX78" s="18">
        <f t="shared" si="497"/>
        <v>9480.3863376902391</v>
      </c>
      <c r="EY78" s="18">
        <f t="shared" si="498"/>
        <v>9673.8636098879997</v>
      </c>
      <c r="EZ78" s="18">
        <f t="shared" si="499"/>
        <v>9867.3408820857603</v>
      </c>
      <c r="FA78" s="18">
        <f t="shared" si="500"/>
        <v>10060.818154283521</v>
      </c>
      <c r="FB78" s="18">
        <f t="shared" si="501"/>
        <v>10254.295426481282</v>
      </c>
      <c r="FC78" s="18">
        <f t="shared" si="502"/>
        <v>10447.772698679042</v>
      </c>
      <c r="FD78" s="18">
        <f t="shared" si="503"/>
        <v>10641.249970876803</v>
      </c>
      <c r="FE78" s="18">
        <f t="shared" si="504"/>
        <v>10834.727243074563</v>
      </c>
      <c r="FF78" s="18">
        <f t="shared" si="505"/>
        <v>11028.204515272324</v>
      </c>
      <c r="FG78" s="18">
        <f t="shared" si="506"/>
        <v>11221.681787470085</v>
      </c>
      <c r="FH78" s="18">
        <f t="shared" si="507"/>
        <v>11415.159059667845</v>
      </c>
      <c r="FI78" s="18">
        <f t="shared" si="508"/>
        <v>11608.636331865606</v>
      </c>
      <c r="FJ78" s="18">
        <f t="shared" si="509"/>
        <v>11802.113604063366</v>
      </c>
      <c r="FK78" s="18">
        <f t="shared" si="510"/>
        <v>11995.590876261127</v>
      </c>
      <c r="FL78" s="18">
        <f t="shared" si="511"/>
        <v>12189.068148458888</v>
      </c>
      <c r="FM78" s="18">
        <f t="shared" si="512"/>
        <v>12382.545420656648</v>
      </c>
      <c r="FN78" s="18">
        <f t="shared" si="513"/>
        <v>12576.022692854409</v>
      </c>
      <c r="FO78" s="18">
        <f t="shared" si="514"/>
        <v>12769.49996505217</v>
      </c>
      <c r="FP78" s="18">
        <f t="shared" si="515"/>
        <v>12962.97723724993</v>
      </c>
      <c r="FQ78" s="18">
        <f t="shared" si="516"/>
        <v>13156.454509447691</v>
      </c>
      <c r="FR78" s="18">
        <f t="shared" si="517"/>
        <v>13349.931781645451</v>
      </c>
      <c r="FS78" s="18">
        <f t="shared" si="518"/>
        <v>13543.409053843212</v>
      </c>
      <c r="FT78" s="18">
        <f t="shared" si="519"/>
        <v>13736.886326040973</v>
      </c>
      <c r="FU78" s="18">
        <f t="shared" si="520"/>
        <v>13930.363598238733</v>
      </c>
      <c r="FV78" s="18">
        <f t="shared" si="521"/>
        <v>14123.840870436494</v>
      </c>
      <c r="FW78" s="18">
        <f t="shared" si="522"/>
        <v>14317.318142634254</v>
      </c>
      <c r="FX78" s="18">
        <f t="shared" si="523"/>
        <v>14510.795414832015</v>
      </c>
      <c r="FY78" s="18">
        <f t="shared" si="524"/>
        <v>14704.272687029776</v>
      </c>
      <c r="FZ78" s="18">
        <f t="shared" si="525"/>
        <v>14897.749959227536</v>
      </c>
      <c r="GA78" s="18">
        <f t="shared" si="526"/>
        <v>15091.227231425297</v>
      </c>
      <c r="GB78" s="18">
        <f t="shared" si="527"/>
        <v>15284.704503623057</v>
      </c>
      <c r="GC78" s="18">
        <f t="shared" si="528"/>
        <v>15478.181775820818</v>
      </c>
      <c r="GD78" s="18">
        <f t="shared" si="529"/>
        <v>15671.659048018579</v>
      </c>
      <c r="GE78" s="18">
        <f t="shared" si="530"/>
        <v>15865.136320216339</v>
      </c>
      <c r="GF78" s="18">
        <f t="shared" si="531"/>
        <v>16058.6135924141</v>
      </c>
      <c r="GG78" s="18">
        <f t="shared" si="532"/>
        <v>16252.090864611861</v>
      </c>
      <c r="GH78" s="18">
        <f t="shared" si="533"/>
        <v>16445.568136809619</v>
      </c>
      <c r="GI78" s="18">
        <f t="shared" si="534"/>
        <v>16639.04540900738</v>
      </c>
      <c r="GJ78" s="18">
        <f t="shared" si="535"/>
        <v>16832.522681205141</v>
      </c>
      <c r="GK78" s="18">
        <f t="shared" si="536"/>
        <v>17025.999953402901</v>
      </c>
      <c r="GL78" s="18">
        <f t="shared" si="537"/>
        <v>17219.477225600662</v>
      </c>
      <c r="GM78" s="18">
        <f t="shared" si="538"/>
        <v>17412.954497798422</v>
      </c>
      <c r="GN78" s="18">
        <f t="shared" si="539"/>
        <v>17606.431769996183</v>
      </c>
      <c r="GO78" s="18">
        <f t="shared" si="540"/>
        <v>17799.909042193944</v>
      </c>
      <c r="GP78" s="18">
        <f t="shared" si="541"/>
        <v>17993.386314391704</v>
      </c>
      <c r="GQ78" s="18">
        <f t="shared" si="542"/>
        <v>18186.863586589465</v>
      </c>
      <c r="GR78" s="18">
        <f t="shared" si="543"/>
        <v>18380.340858787225</v>
      </c>
      <c r="GS78" s="18">
        <f t="shared" si="544"/>
        <v>18573.818130984986</v>
      </c>
      <c r="GT78" s="18">
        <f t="shared" si="545"/>
        <v>18767.295403182747</v>
      </c>
      <c r="GU78" s="18">
        <f t="shared" si="546"/>
        <v>18960.772675380507</v>
      </c>
      <c r="GV78" s="18">
        <f t="shared" si="547"/>
        <v>19154.249947578268</v>
      </c>
      <c r="GW78" s="18">
        <f t="shared" si="548"/>
        <v>19347.727219776029</v>
      </c>
      <c r="GX78" s="18"/>
    </row>
    <row r="79" spans="1:206" x14ac:dyDescent="0.25">
      <c r="B79" t="s">
        <v>194</v>
      </c>
      <c r="C79">
        <v>2.08</v>
      </c>
      <c r="D79" s="18">
        <f t="shared" si="549"/>
        <v>216.36168073728001</v>
      </c>
      <c r="E79" s="18">
        <f t="shared" si="553"/>
        <v>216.36168073728001</v>
      </c>
      <c r="F79" s="18">
        <f t="shared" si="553"/>
        <v>216.36168073728001</v>
      </c>
      <c r="G79" s="18">
        <f t="shared" si="553"/>
        <v>216.36168073728001</v>
      </c>
      <c r="H79" s="18">
        <f t="shared" si="553"/>
        <v>216.36168073728001</v>
      </c>
      <c r="I79" s="18">
        <f t="shared" si="553"/>
        <v>216.36168073728001</v>
      </c>
      <c r="J79" s="18">
        <f t="shared" si="553"/>
        <v>216.36168073728001</v>
      </c>
      <c r="K79" s="18">
        <f t="shared" si="553"/>
        <v>216.36168073728001</v>
      </c>
      <c r="L79" s="18">
        <f t="shared" si="553"/>
        <v>216.36168073728001</v>
      </c>
      <c r="M79" s="18">
        <f t="shared" si="553"/>
        <v>216.36168073728001</v>
      </c>
      <c r="N79" s="18">
        <f t="shared" si="553"/>
        <v>216.36168073728001</v>
      </c>
      <c r="O79" s="18">
        <f t="shared" si="553"/>
        <v>216.36168073728001</v>
      </c>
      <c r="P79" s="18">
        <f t="shared" si="553"/>
        <v>216.36168073728001</v>
      </c>
      <c r="Q79" s="18">
        <f t="shared" si="553"/>
        <v>216.36168073728001</v>
      </c>
      <c r="R79" s="18">
        <f t="shared" si="553"/>
        <v>216.36168073728001</v>
      </c>
      <c r="S79" s="18">
        <f t="shared" si="553"/>
        <v>216.36168073728001</v>
      </c>
      <c r="T79" s="18">
        <f t="shared" si="553"/>
        <v>216.36168073728001</v>
      </c>
      <c r="U79" s="18">
        <f t="shared" si="553"/>
        <v>216.36168073728001</v>
      </c>
      <c r="V79" s="18">
        <f t="shared" si="553"/>
        <v>216.36168073728001</v>
      </c>
      <c r="W79" s="18">
        <f t="shared" si="553"/>
        <v>216.36168073728001</v>
      </c>
      <c r="X79" s="18">
        <f t="shared" si="553"/>
        <v>216.36168073728001</v>
      </c>
      <c r="Y79" s="18">
        <f t="shared" si="553"/>
        <v>216.36168073728001</v>
      </c>
      <c r="Z79" s="18">
        <f t="shared" si="553"/>
        <v>216.36168073728001</v>
      </c>
      <c r="AA79" s="18">
        <f t="shared" si="553"/>
        <v>216.36168073728001</v>
      </c>
      <c r="AB79" s="18">
        <f t="shared" si="553"/>
        <v>216.36168073728001</v>
      </c>
      <c r="AC79" s="18">
        <f t="shared" si="553"/>
        <v>216.36168073728001</v>
      </c>
      <c r="AD79" s="18">
        <f t="shared" si="553"/>
        <v>216.36168073728001</v>
      </c>
      <c r="AE79" s="18">
        <f t="shared" si="553"/>
        <v>216.36168073728001</v>
      </c>
      <c r="AF79" s="18">
        <f t="shared" si="553"/>
        <v>216.36168073728001</v>
      </c>
      <c r="AG79" s="18">
        <f t="shared" si="553"/>
        <v>216.36168073728001</v>
      </c>
      <c r="AH79" s="18">
        <f t="shared" si="553"/>
        <v>216.36168073728001</v>
      </c>
      <c r="AI79" s="18">
        <f t="shared" si="553"/>
        <v>216.36168073728001</v>
      </c>
      <c r="AJ79" s="18">
        <f t="shared" si="553"/>
        <v>216.36168073728001</v>
      </c>
      <c r="AK79" s="18">
        <f t="shared" si="553"/>
        <v>216.36168073728001</v>
      </c>
      <c r="AL79" s="18">
        <f t="shared" si="553"/>
        <v>216.36168073728001</v>
      </c>
      <c r="AM79" s="18">
        <f t="shared" si="553"/>
        <v>216.36168073728001</v>
      </c>
      <c r="AN79" s="18">
        <f t="shared" si="553"/>
        <v>216.36168073728001</v>
      </c>
      <c r="AO79" s="18">
        <f t="shared" si="553"/>
        <v>216.36168073728001</v>
      </c>
      <c r="AP79" s="18">
        <f t="shared" si="553"/>
        <v>216.36168073728001</v>
      </c>
      <c r="AQ79" s="18">
        <f t="shared" si="553"/>
        <v>216.36168073728001</v>
      </c>
      <c r="AR79" s="18">
        <f t="shared" si="553"/>
        <v>216.36168073728001</v>
      </c>
      <c r="AS79" s="18">
        <f t="shared" si="553"/>
        <v>216.36168073728001</v>
      </c>
      <c r="AT79" s="18">
        <f t="shared" si="553"/>
        <v>216.36168073728001</v>
      </c>
      <c r="AU79" s="18">
        <f t="shared" si="553"/>
        <v>216.36168073728001</v>
      </c>
      <c r="AV79" s="18">
        <f t="shared" si="553"/>
        <v>216.36168073728001</v>
      </c>
      <c r="AW79" s="18">
        <f t="shared" si="553"/>
        <v>216.36168073728001</v>
      </c>
      <c r="AX79" s="18">
        <f t="shared" si="553"/>
        <v>216.36168073728001</v>
      </c>
      <c r="AY79" s="18">
        <f t="shared" si="553"/>
        <v>216.36168073728001</v>
      </c>
      <c r="AZ79" s="18">
        <f t="shared" si="553"/>
        <v>216.36168073728001</v>
      </c>
      <c r="BA79" s="18">
        <f t="shared" si="553"/>
        <v>216.36168073728001</v>
      </c>
      <c r="BB79" s="18">
        <f t="shared" si="553"/>
        <v>216.36168073728001</v>
      </c>
      <c r="BC79" s="18">
        <f t="shared" si="553"/>
        <v>216.36168073728001</v>
      </c>
      <c r="BD79" s="18">
        <f t="shared" si="553"/>
        <v>216.36168073728001</v>
      </c>
      <c r="BE79" s="18">
        <f t="shared" si="553"/>
        <v>216.36168073728001</v>
      </c>
      <c r="BF79" s="18">
        <f t="shared" si="553"/>
        <v>216.36168073728001</v>
      </c>
      <c r="BG79" s="18">
        <f t="shared" si="553"/>
        <v>216.36168073728001</v>
      </c>
      <c r="BH79" s="18">
        <f t="shared" si="553"/>
        <v>216.36168073728001</v>
      </c>
      <c r="BI79" s="18">
        <f t="shared" si="553"/>
        <v>216.36168073728001</v>
      </c>
      <c r="BJ79" s="18">
        <f t="shared" si="553"/>
        <v>216.36168073728001</v>
      </c>
      <c r="BK79" s="18">
        <f t="shared" si="553"/>
        <v>216.36168073728001</v>
      </c>
      <c r="BL79" s="18">
        <f t="shared" si="553"/>
        <v>216.36168073728001</v>
      </c>
      <c r="BM79" s="18">
        <f t="shared" si="553"/>
        <v>216.36168073728001</v>
      </c>
      <c r="BN79" s="18">
        <f t="shared" si="553"/>
        <v>216.36168073728001</v>
      </c>
      <c r="BO79" s="18">
        <f t="shared" si="553"/>
        <v>216.36168073728001</v>
      </c>
      <c r="BP79" s="18">
        <f t="shared" si="553"/>
        <v>216.36168073728001</v>
      </c>
      <c r="BQ79" s="18">
        <f t="shared" si="552"/>
        <v>216.36168073728001</v>
      </c>
      <c r="BR79" s="18">
        <f t="shared" si="552"/>
        <v>216.36168073728001</v>
      </c>
      <c r="BS79" s="18">
        <f t="shared" si="552"/>
        <v>216.36168073728001</v>
      </c>
      <c r="BT79" s="18">
        <f t="shared" si="552"/>
        <v>216.36168073728001</v>
      </c>
      <c r="BU79" s="18">
        <f t="shared" si="552"/>
        <v>216.36168073728001</v>
      </c>
      <c r="BV79" s="18">
        <f t="shared" si="552"/>
        <v>216.36168073728001</v>
      </c>
      <c r="BW79" s="18">
        <f t="shared" si="552"/>
        <v>216.36168073728001</v>
      </c>
      <c r="BX79" s="18">
        <f t="shared" si="552"/>
        <v>216.36168073728001</v>
      </c>
      <c r="BY79" s="18">
        <f t="shared" si="552"/>
        <v>216.36168073728001</v>
      </c>
      <c r="BZ79" s="18">
        <f t="shared" si="552"/>
        <v>216.36168073728001</v>
      </c>
      <c r="CA79" s="18">
        <f t="shared" si="552"/>
        <v>216.36168073728001</v>
      </c>
      <c r="CB79" s="18">
        <f t="shared" si="552"/>
        <v>216.36168073728001</v>
      </c>
      <c r="CC79" s="18">
        <f t="shared" si="552"/>
        <v>216.36168073728001</v>
      </c>
      <c r="CD79" s="18">
        <f t="shared" si="552"/>
        <v>216.36168073728001</v>
      </c>
      <c r="CE79" s="18">
        <f t="shared" si="552"/>
        <v>216.36168073728001</v>
      </c>
      <c r="CF79" s="18">
        <f t="shared" si="552"/>
        <v>216.36168073728001</v>
      </c>
      <c r="CG79" s="18">
        <f t="shared" si="552"/>
        <v>216.36168073728001</v>
      </c>
      <c r="CH79" s="18">
        <f t="shared" si="552"/>
        <v>216.36168073728001</v>
      </c>
      <c r="CI79" s="18">
        <f t="shared" si="552"/>
        <v>216.36168073728001</v>
      </c>
      <c r="CJ79" s="18">
        <f t="shared" si="552"/>
        <v>216.36168073728001</v>
      </c>
      <c r="CK79" s="18">
        <f t="shared" si="552"/>
        <v>216.36168073728001</v>
      </c>
      <c r="CL79" s="18">
        <f t="shared" si="552"/>
        <v>216.36168073728001</v>
      </c>
      <c r="CM79" s="18">
        <f t="shared" si="552"/>
        <v>216.36168073728001</v>
      </c>
      <c r="CN79" s="18">
        <f t="shared" si="552"/>
        <v>216.36168073728001</v>
      </c>
      <c r="CO79" s="18">
        <f t="shared" si="552"/>
        <v>216.36168073728001</v>
      </c>
      <c r="CP79" s="18">
        <f t="shared" si="552"/>
        <v>216.36168073728001</v>
      </c>
      <c r="CQ79" s="18">
        <f t="shared" si="552"/>
        <v>216.36168073728001</v>
      </c>
      <c r="CR79" s="18">
        <f t="shared" si="552"/>
        <v>216.36168073728001</v>
      </c>
      <c r="CS79" s="18">
        <f t="shared" si="552"/>
        <v>216.36168073728001</v>
      </c>
      <c r="CT79" s="18">
        <f t="shared" si="552"/>
        <v>216.36168073728001</v>
      </c>
      <c r="CU79" s="18">
        <f t="shared" si="552"/>
        <v>216.36168073728001</v>
      </c>
      <c r="CV79" s="18">
        <f t="shared" si="552"/>
        <v>216.36168073728001</v>
      </c>
      <c r="CW79" s="18">
        <f t="shared" si="552"/>
        <v>216.36168073728001</v>
      </c>
      <c r="CX79" s="18">
        <f t="shared" si="552"/>
        <v>216.36168073728001</v>
      </c>
      <c r="CY79" s="18">
        <f t="shared" si="552"/>
        <v>216.36168073728001</v>
      </c>
      <c r="DA79" s="18" t="str">
        <f t="shared" si="550"/>
        <v>LDE2</v>
      </c>
      <c r="DB79" s="18">
        <f t="shared" si="449"/>
        <v>216.36168073728001</v>
      </c>
      <c r="DC79" s="18">
        <f t="shared" si="450"/>
        <v>432.72336147456002</v>
      </c>
      <c r="DD79" s="18">
        <f t="shared" si="451"/>
        <v>649.08504221184</v>
      </c>
      <c r="DE79" s="18">
        <f t="shared" si="452"/>
        <v>865.44672294912004</v>
      </c>
      <c r="DF79" s="18">
        <f t="shared" si="453"/>
        <v>1081.8084036864</v>
      </c>
      <c r="DG79" s="18">
        <f t="shared" si="454"/>
        <v>1298.17008442368</v>
      </c>
      <c r="DH79" s="18">
        <f t="shared" si="455"/>
        <v>1514.53176516096</v>
      </c>
      <c r="DI79" s="18">
        <f t="shared" si="456"/>
        <v>1730.8934458982401</v>
      </c>
      <c r="DJ79" s="18">
        <f t="shared" si="457"/>
        <v>1947.2551266355201</v>
      </c>
      <c r="DK79" s="18">
        <f t="shared" si="458"/>
        <v>2163.6168073727999</v>
      </c>
      <c r="DL79" s="18">
        <f t="shared" si="459"/>
        <v>2379.97848811008</v>
      </c>
      <c r="DM79" s="18">
        <f t="shared" si="460"/>
        <v>2596.34016884736</v>
      </c>
      <c r="DN79" s="18">
        <f t="shared" si="461"/>
        <v>2812.7018495846401</v>
      </c>
      <c r="DO79" s="18">
        <f t="shared" si="462"/>
        <v>3029.0635303219201</v>
      </c>
      <c r="DP79" s="18">
        <f t="shared" si="463"/>
        <v>3245.4252110592001</v>
      </c>
      <c r="DQ79" s="18">
        <f t="shared" si="464"/>
        <v>3461.7868917964802</v>
      </c>
      <c r="DR79" s="18">
        <f t="shared" si="465"/>
        <v>3678.1485725337602</v>
      </c>
      <c r="DS79" s="18">
        <f t="shared" si="466"/>
        <v>3894.5102532710403</v>
      </c>
      <c r="DT79" s="18">
        <f t="shared" si="467"/>
        <v>4110.8719340083198</v>
      </c>
      <c r="DU79" s="18">
        <f t="shared" si="468"/>
        <v>4327.2336147455999</v>
      </c>
      <c r="DV79" s="18">
        <f t="shared" si="469"/>
        <v>4543.5952954828799</v>
      </c>
      <c r="DW79" s="18">
        <f t="shared" si="470"/>
        <v>4759.95697622016</v>
      </c>
      <c r="DX79" s="18">
        <f t="shared" si="471"/>
        <v>4976.31865695744</v>
      </c>
      <c r="DY79" s="18">
        <f t="shared" si="472"/>
        <v>5192.68033769472</v>
      </c>
      <c r="DZ79" s="18">
        <f t="shared" si="473"/>
        <v>5409.0420184320001</v>
      </c>
      <c r="EA79" s="18">
        <f t="shared" si="474"/>
        <v>5625.4036991692801</v>
      </c>
      <c r="EB79" s="18">
        <f t="shared" si="475"/>
        <v>5841.7653799065602</v>
      </c>
      <c r="EC79" s="18">
        <f t="shared" si="476"/>
        <v>6058.1270606438402</v>
      </c>
      <c r="ED79" s="18">
        <f t="shared" si="477"/>
        <v>6274.4887413811202</v>
      </c>
      <c r="EE79" s="18">
        <f t="shared" si="478"/>
        <v>6490.8504221184003</v>
      </c>
      <c r="EF79" s="18">
        <f t="shared" si="479"/>
        <v>6707.2121028556803</v>
      </c>
      <c r="EG79" s="18">
        <f t="shared" si="480"/>
        <v>6923.5737835929604</v>
      </c>
      <c r="EH79" s="18">
        <f t="shared" si="481"/>
        <v>7139.9354643302404</v>
      </c>
      <c r="EI79" s="18">
        <f t="shared" si="482"/>
        <v>7356.2971450675204</v>
      </c>
      <c r="EJ79" s="18">
        <f t="shared" si="483"/>
        <v>7572.6588258048005</v>
      </c>
      <c r="EK79" s="18">
        <f t="shared" si="484"/>
        <v>7789.0205065420805</v>
      </c>
      <c r="EL79" s="18">
        <f t="shared" si="485"/>
        <v>8005.3821872793606</v>
      </c>
      <c r="EM79" s="18">
        <f t="shared" si="486"/>
        <v>8221.7438680166397</v>
      </c>
      <c r="EN79" s="18">
        <f t="shared" si="487"/>
        <v>8438.1055487539197</v>
      </c>
      <c r="EO79" s="18">
        <f t="shared" si="488"/>
        <v>8654.4672294911998</v>
      </c>
      <c r="EP79" s="18">
        <f t="shared" si="489"/>
        <v>8870.8289102284798</v>
      </c>
      <c r="EQ79" s="18">
        <f t="shared" si="490"/>
        <v>9087.1905909657598</v>
      </c>
      <c r="ER79" s="18">
        <f t="shared" si="491"/>
        <v>9303.5522717030399</v>
      </c>
      <c r="ES79" s="18">
        <f t="shared" si="492"/>
        <v>9519.9139524403199</v>
      </c>
      <c r="ET79" s="18">
        <f t="shared" si="493"/>
        <v>9736.2756331776</v>
      </c>
      <c r="EU79" s="18">
        <f t="shared" si="494"/>
        <v>9952.63731391488</v>
      </c>
      <c r="EV79" s="18">
        <f t="shared" si="495"/>
        <v>10168.99899465216</v>
      </c>
      <c r="EW79" s="18">
        <f t="shared" si="496"/>
        <v>10385.36067538944</v>
      </c>
      <c r="EX79" s="18">
        <f t="shared" si="497"/>
        <v>10601.72235612672</v>
      </c>
      <c r="EY79" s="18">
        <f t="shared" si="498"/>
        <v>10818.084036864</v>
      </c>
      <c r="EZ79" s="18">
        <f t="shared" si="499"/>
        <v>11034.44571760128</v>
      </c>
      <c r="FA79" s="18">
        <f t="shared" si="500"/>
        <v>11250.80739833856</v>
      </c>
      <c r="FB79" s="18">
        <f t="shared" si="501"/>
        <v>11467.16907907584</v>
      </c>
      <c r="FC79" s="18">
        <f t="shared" si="502"/>
        <v>11683.53075981312</v>
      </c>
      <c r="FD79" s="18">
        <f t="shared" si="503"/>
        <v>11899.8924405504</v>
      </c>
      <c r="FE79" s="18">
        <f t="shared" si="504"/>
        <v>12116.25412128768</v>
      </c>
      <c r="FF79" s="18">
        <f t="shared" si="505"/>
        <v>12332.61580202496</v>
      </c>
      <c r="FG79" s="18">
        <f t="shared" si="506"/>
        <v>12548.97748276224</v>
      </c>
      <c r="FH79" s="18">
        <f t="shared" si="507"/>
        <v>12765.339163499521</v>
      </c>
      <c r="FI79" s="18">
        <f t="shared" si="508"/>
        <v>12981.700844236801</v>
      </c>
      <c r="FJ79" s="18">
        <f t="shared" si="509"/>
        <v>13198.062524974081</v>
      </c>
      <c r="FK79" s="18">
        <f t="shared" si="510"/>
        <v>13414.424205711361</v>
      </c>
      <c r="FL79" s="18">
        <f t="shared" si="511"/>
        <v>13630.785886448641</v>
      </c>
      <c r="FM79" s="18">
        <f t="shared" si="512"/>
        <v>13847.147567185921</v>
      </c>
      <c r="FN79" s="18">
        <f t="shared" si="513"/>
        <v>14063.509247923201</v>
      </c>
      <c r="FO79" s="18">
        <f t="shared" si="514"/>
        <v>14279.870928660481</v>
      </c>
      <c r="FP79" s="18">
        <f t="shared" si="515"/>
        <v>14496.232609397761</v>
      </c>
      <c r="FQ79" s="18">
        <f t="shared" si="516"/>
        <v>14712.594290135041</v>
      </c>
      <c r="FR79" s="18">
        <f t="shared" si="517"/>
        <v>14928.955970872321</v>
      </c>
      <c r="FS79" s="18">
        <f t="shared" si="518"/>
        <v>15145.317651609601</v>
      </c>
      <c r="FT79" s="18">
        <f t="shared" si="519"/>
        <v>15361.679332346881</v>
      </c>
      <c r="FU79" s="18">
        <f t="shared" si="520"/>
        <v>15578.041013084161</v>
      </c>
      <c r="FV79" s="18">
        <f t="shared" si="521"/>
        <v>15794.402693821441</v>
      </c>
      <c r="FW79" s="18">
        <f t="shared" si="522"/>
        <v>16010.764374558721</v>
      </c>
      <c r="FX79" s="18">
        <f t="shared" si="523"/>
        <v>16227.126055296001</v>
      </c>
      <c r="FY79" s="18">
        <f t="shared" si="524"/>
        <v>16443.487736033279</v>
      </c>
      <c r="FZ79" s="18">
        <f t="shared" si="525"/>
        <v>16659.849416770558</v>
      </c>
      <c r="GA79" s="18">
        <f t="shared" si="526"/>
        <v>16876.211097507836</v>
      </c>
      <c r="GB79" s="18">
        <f t="shared" si="527"/>
        <v>17092.572778245114</v>
      </c>
      <c r="GC79" s="18">
        <f t="shared" si="528"/>
        <v>17308.934458982392</v>
      </c>
      <c r="GD79" s="18">
        <f t="shared" si="529"/>
        <v>17525.29613971967</v>
      </c>
      <c r="GE79" s="18">
        <f t="shared" si="530"/>
        <v>17741.657820456949</v>
      </c>
      <c r="GF79" s="18">
        <f t="shared" si="531"/>
        <v>17958.019501194227</v>
      </c>
      <c r="GG79" s="18">
        <f t="shared" si="532"/>
        <v>18174.381181931505</v>
      </c>
      <c r="GH79" s="18">
        <f t="shared" si="533"/>
        <v>18390.742862668783</v>
      </c>
      <c r="GI79" s="18">
        <f t="shared" si="534"/>
        <v>18607.104543406062</v>
      </c>
      <c r="GJ79" s="18">
        <f t="shared" si="535"/>
        <v>18823.46622414334</v>
      </c>
      <c r="GK79" s="18">
        <f t="shared" si="536"/>
        <v>19039.827904880618</v>
      </c>
      <c r="GL79" s="18">
        <f t="shared" si="537"/>
        <v>19256.189585617896</v>
      </c>
      <c r="GM79" s="18">
        <f t="shared" si="538"/>
        <v>19472.551266355174</v>
      </c>
      <c r="GN79" s="18">
        <f t="shared" si="539"/>
        <v>19688.912947092453</v>
      </c>
      <c r="GO79" s="18">
        <f t="shared" si="540"/>
        <v>19905.274627829731</v>
      </c>
      <c r="GP79" s="18">
        <f t="shared" si="541"/>
        <v>20121.636308567009</v>
      </c>
      <c r="GQ79" s="18">
        <f t="shared" si="542"/>
        <v>20337.997989304287</v>
      </c>
      <c r="GR79" s="18">
        <f t="shared" si="543"/>
        <v>20554.359670041566</v>
      </c>
      <c r="GS79" s="18">
        <f t="shared" si="544"/>
        <v>20770.721350778844</v>
      </c>
      <c r="GT79" s="18">
        <f t="shared" si="545"/>
        <v>20987.083031516122</v>
      </c>
      <c r="GU79" s="18">
        <f t="shared" si="546"/>
        <v>21203.4447122534</v>
      </c>
      <c r="GV79" s="18">
        <f t="shared" si="547"/>
        <v>21419.806392990678</v>
      </c>
      <c r="GW79" s="18">
        <f t="shared" si="548"/>
        <v>21636.168073727957</v>
      </c>
      <c r="GX79" s="18"/>
    </row>
    <row r="80" spans="1:206" x14ac:dyDescent="0.25">
      <c r="B80" t="s">
        <v>192</v>
      </c>
      <c r="C80">
        <v>1.73</v>
      </c>
      <c r="D80" s="18">
        <f t="shared" si="549"/>
        <v>179.95466715168001</v>
      </c>
      <c r="E80" s="18">
        <f t="shared" si="553"/>
        <v>179.95466715168001</v>
      </c>
      <c r="F80" s="18">
        <f t="shared" si="553"/>
        <v>179.95466715168001</v>
      </c>
      <c r="G80" s="18">
        <f t="shared" si="553"/>
        <v>179.95466715168001</v>
      </c>
      <c r="H80" s="18">
        <f t="shared" si="553"/>
        <v>179.95466715168001</v>
      </c>
      <c r="I80" s="18">
        <f t="shared" si="553"/>
        <v>179.95466715168001</v>
      </c>
      <c r="J80" s="18">
        <f t="shared" si="553"/>
        <v>179.95466715168001</v>
      </c>
      <c r="K80" s="18">
        <f t="shared" si="553"/>
        <v>179.95466715168001</v>
      </c>
      <c r="L80" s="18">
        <f t="shared" si="553"/>
        <v>179.95466715168001</v>
      </c>
      <c r="M80" s="18">
        <f t="shared" si="553"/>
        <v>179.95466715168001</v>
      </c>
      <c r="N80" s="18">
        <f t="shared" si="553"/>
        <v>179.95466715168001</v>
      </c>
      <c r="O80" s="18">
        <f t="shared" si="553"/>
        <v>179.95466715168001</v>
      </c>
      <c r="P80" s="18">
        <f t="shared" si="553"/>
        <v>179.95466715168001</v>
      </c>
      <c r="Q80" s="18">
        <f t="shared" si="553"/>
        <v>179.95466715168001</v>
      </c>
      <c r="R80" s="18">
        <f t="shared" si="553"/>
        <v>179.95466715168001</v>
      </c>
      <c r="S80" s="18">
        <f t="shared" si="553"/>
        <v>179.95466715168001</v>
      </c>
      <c r="T80" s="18">
        <f t="shared" si="553"/>
        <v>179.95466715168001</v>
      </c>
      <c r="U80" s="18">
        <f t="shared" si="553"/>
        <v>179.95466715168001</v>
      </c>
      <c r="V80" s="18">
        <f t="shared" si="553"/>
        <v>179.95466715168001</v>
      </c>
      <c r="W80" s="18">
        <f t="shared" si="553"/>
        <v>179.95466715168001</v>
      </c>
      <c r="X80" s="18">
        <f t="shared" si="553"/>
        <v>179.95466715168001</v>
      </c>
      <c r="Y80" s="18">
        <f t="shared" si="553"/>
        <v>179.95466715168001</v>
      </c>
      <c r="Z80" s="18">
        <f t="shared" si="553"/>
        <v>179.95466715168001</v>
      </c>
      <c r="AA80" s="18">
        <f t="shared" si="553"/>
        <v>179.95466715168001</v>
      </c>
      <c r="AB80" s="18">
        <f t="shared" si="553"/>
        <v>179.95466715168001</v>
      </c>
      <c r="AC80" s="18">
        <f t="shared" si="553"/>
        <v>179.95466715168001</v>
      </c>
      <c r="AD80" s="18">
        <f t="shared" si="553"/>
        <v>179.95466715168001</v>
      </c>
      <c r="AE80" s="18">
        <f t="shared" si="553"/>
        <v>179.95466715168001</v>
      </c>
      <c r="AF80" s="18">
        <f t="shared" si="553"/>
        <v>179.95466715168001</v>
      </c>
      <c r="AG80" s="18">
        <f t="shared" si="553"/>
        <v>179.95466715168001</v>
      </c>
      <c r="AH80" s="18">
        <f t="shared" si="553"/>
        <v>179.95466715168001</v>
      </c>
      <c r="AI80" s="18">
        <f t="shared" si="553"/>
        <v>179.95466715168001</v>
      </c>
      <c r="AJ80" s="18">
        <f t="shared" si="553"/>
        <v>179.95466715168001</v>
      </c>
      <c r="AK80" s="18">
        <f t="shared" si="553"/>
        <v>179.95466715168001</v>
      </c>
      <c r="AL80" s="18">
        <f t="shared" si="553"/>
        <v>179.95466715168001</v>
      </c>
      <c r="AM80" s="18">
        <f t="shared" si="553"/>
        <v>179.95466715168001</v>
      </c>
      <c r="AN80" s="18">
        <f t="shared" si="553"/>
        <v>179.95466715168001</v>
      </c>
      <c r="AO80" s="18">
        <f t="shared" si="553"/>
        <v>179.95466715168001</v>
      </c>
      <c r="AP80" s="18">
        <f t="shared" si="553"/>
        <v>179.95466715168001</v>
      </c>
      <c r="AQ80" s="18">
        <f t="shared" si="553"/>
        <v>179.95466715168001</v>
      </c>
      <c r="AR80" s="18">
        <f t="shared" si="553"/>
        <v>179.95466715168001</v>
      </c>
      <c r="AS80" s="18">
        <f t="shared" si="553"/>
        <v>179.95466715168001</v>
      </c>
      <c r="AT80" s="18">
        <f t="shared" si="553"/>
        <v>179.95466715168001</v>
      </c>
      <c r="AU80" s="18">
        <f t="shared" si="553"/>
        <v>179.95466715168001</v>
      </c>
      <c r="AV80" s="18">
        <f t="shared" si="553"/>
        <v>179.95466715168001</v>
      </c>
      <c r="AW80" s="18">
        <f t="shared" si="553"/>
        <v>179.95466715168001</v>
      </c>
      <c r="AX80" s="18">
        <f t="shared" si="553"/>
        <v>179.95466715168001</v>
      </c>
      <c r="AY80" s="18">
        <f t="shared" si="553"/>
        <v>179.95466715168001</v>
      </c>
      <c r="AZ80" s="18">
        <f t="shared" si="553"/>
        <v>179.95466715168001</v>
      </c>
      <c r="BA80" s="18">
        <f t="shared" si="553"/>
        <v>179.95466715168001</v>
      </c>
      <c r="BB80" s="18">
        <f t="shared" si="553"/>
        <v>179.95466715168001</v>
      </c>
      <c r="BC80" s="18">
        <f t="shared" si="553"/>
        <v>179.95466715168001</v>
      </c>
      <c r="BD80" s="18">
        <f t="shared" si="553"/>
        <v>179.95466715168001</v>
      </c>
      <c r="BE80" s="18">
        <f t="shared" si="553"/>
        <v>179.95466715168001</v>
      </c>
      <c r="BF80" s="18">
        <f t="shared" si="553"/>
        <v>179.95466715168001</v>
      </c>
      <c r="BG80" s="18">
        <f t="shared" si="553"/>
        <v>179.95466715168001</v>
      </c>
      <c r="BH80" s="18">
        <f t="shared" si="553"/>
        <v>179.95466715168001</v>
      </c>
      <c r="BI80" s="18">
        <f t="shared" si="553"/>
        <v>179.95466715168001</v>
      </c>
      <c r="BJ80" s="18">
        <f t="shared" si="553"/>
        <v>179.95466715168001</v>
      </c>
      <c r="BK80" s="18">
        <f t="shared" si="553"/>
        <v>179.95466715168001</v>
      </c>
      <c r="BL80" s="18">
        <f t="shared" si="553"/>
        <v>179.95466715168001</v>
      </c>
      <c r="BM80" s="18">
        <f t="shared" si="553"/>
        <v>179.95466715168001</v>
      </c>
      <c r="BN80" s="18">
        <f t="shared" si="553"/>
        <v>179.95466715168001</v>
      </c>
      <c r="BO80" s="18">
        <f t="shared" si="553"/>
        <v>179.95466715168001</v>
      </c>
      <c r="BP80" s="18">
        <f t="shared" si="553"/>
        <v>179.95466715168001</v>
      </c>
      <c r="BQ80" s="18">
        <f t="shared" si="552"/>
        <v>179.95466715168001</v>
      </c>
      <c r="BR80" s="18">
        <f t="shared" si="552"/>
        <v>179.95466715168001</v>
      </c>
      <c r="BS80" s="18">
        <f t="shared" si="552"/>
        <v>179.95466715168001</v>
      </c>
      <c r="BT80" s="18">
        <f t="shared" si="552"/>
        <v>179.95466715168001</v>
      </c>
      <c r="BU80" s="18">
        <f t="shared" si="552"/>
        <v>179.95466715168001</v>
      </c>
      <c r="BV80" s="18">
        <f t="shared" si="552"/>
        <v>179.95466715168001</v>
      </c>
      <c r="BW80" s="18">
        <f t="shared" si="552"/>
        <v>179.95466715168001</v>
      </c>
      <c r="BX80" s="18">
        <f t="shared" si="552"/>
        <v>179.95466715168001</v>
      </c>
      <c r="BY80" s="18">
        <f t="shared" si="552"/>
        <v>179.95466715168001</v>
      </c>
      <c r="BZ80" s="18">
        <f t="shared" si="552"/>
        <v>179.95466715168001</v>
      </c>
      <c r="CA80" s="18">
        <f t="shared" si="552"/>
        <v>179.95466715168001</v>
      </c>
      <c r="CB80" s="18">
        <f t="shared" si="552"/>
        <v>179.95466715168001</v>
      </c>
      <c r="CC80" s="18">
        <f t="shared" si="552"/>
        <v>179.95466715168001</v>
      </c>
      <c r="CD80" s="18">
        <f t="shared" si="552"/>
        <v>179.95466715168001</v>
      </c>
      <c r="CE80" s="18">
        <f t="shared" si="552"/>
        <v>179.95466715168001</v>
      </c>
      <c r="CF80" s="18">
        <f t="shared" si="552"/>
        <v>179.95466715168001</v>
      </c>
      <c r="CG80" s="18">
        <f t="shared" si="552"/>
        <v>179.95466715168001</v>
      </c>
      <c r="CH80" s="18">
        <f t="shared" si="552"/>
        <v>179.95466715168001</v>
      </c>
      <c r="CI80" s="18">
        <f t="shared" si="552"/>
        <v>179.95466715168001</v>
      </c>
      <c r="CJ80" s="18">
        <f t="shared" si="552"/>
        <v>179.95466715168001</v>
      </c>
      <c r="CK80" s="18">
        <f t="shared" si="552"/>
        <v>179.95466715168001</v>
      </c>
      <c r="CL80" s="18">
        <f t="shared" si="552"/>
        <v>179.95466715168001</v>
      </c>
      <c r="CM80" s="18">
        <f t="shared" si="552"/>
        <v>179.95466715168001</v>
      </c>
      <c r="CN80" s="18">
        <f t="shared" si="552"/>
        <v>179.95466715168001</v>
      </c>
      <c r="CO80" s="18">
        <f t="shared" si="552"/>
        <v>179.95466715168001</v>
      </c>
      <c r="CP80" s="18">
        <f t="shared" si="552"/>
        <v>179.95466715168001</v>
      </c>
      <c r="CQ80" s="18">
        <f t="shared" si="552"/>
        <v>179.95466715168001</v>
      </c>
      <c r="CR80" s="18">
        <f t="shared" si="552"/>
        <v>179.95466715168001</v>
      </c>
      <c r="CS80" s="18">
        <f t="shared" si="552"/>
        <v>179.95466715168001</v>
      </c>
      <c r="CT80" s="18">
        <f t="shared" si="552"/>
        <v>179.95466715168001</v>
      </c>
      <c r="CU80" s="18">
        <f t="shared" si="552"/>
        <v>179.95466715168001</v>
      </c>
      <c r="CV80" s="18">
        <f t="shared" si="552"/>
        <v>179.95466715168001</v>
      </c>
      <c r="CW80" s="18">
        <f t="shared" si="552"/>
        <v>179.95466715168001</v>
      </c>
      <c r="CX80" s="18">
        <f t="shared" si="552"/>
        <v>179.95466715168001</v>
      </c>
      <c r="CY80" s="18">
        <f t="shared" si="552"/>
        <v>179.95466715168001</v>
      </c>
      <c r="DA80" s="18" t="str">
        <f t="shared" si="550"/>
        <v>LDE1</v>
      </c>
      <c r="DB80" s="18">
        <f t="shared" si="449"/>
        <v>179.95466715168001</v>
      </c>
      <c r="DC80" s="18">
        <f t="shared" si="450"/>
        <v>359.90933430336003</v>
      </c>
      <c r="DD80" s="18">
        <f t="shared" si="451"/>
        <v>539.86400145504001</v>
      </c>
      <c r="DE80" s="18">
        <f t="shared" si="452"/>
        <v>719.81866860672005</v>
      </c>
      <c r="DF80" s="18">
        <f t="shared" si="453"/>
        <v>899.77333575840009</v>
      </c>
      <c r="DG80" s="18">
        <f t="shared" si="454"/>
        <v>1079.72800291008</v>
      </c>
      <c r="DH80" s="18">
        <f t="shared" si="455"/>
        <v>1259.6826700617601</v>
      </c>
      <c r="DI80" s="18">
        <f t="shared" si="456"/>
        <v>1439.6373372134401</v>
      </c>
      <c r="DJ80" s="18">
        <f t="shared" si="457"/>
        <v>1619.5920043651201</v>
      </c>
      <c r="DK80" s="18">
        <f t="shared" si="458"/>
        <v>1799.5466715168002</v>
      </c>
      <c r="DL80" s="18">
        <f t="shared" si="459"/>
        <v>1979.5013386684802</v>
      </c>
      <c r="DM80" s="18">
        <f t="shared" si="460"/>
        <v>2159.45600582016</v>
      </c>
      <c r="DN80" s="18">
        <f t="shared" si="461"/>
        <v>2339.4106729718401</v>
      </c>
      <c r="DO80" s="18">
        <f t="shared" si="462"/>
        <v>2519.3653401235201</v>
      </c>
      <c r="DP80" s="18">
        <f t="shared" si="463"/>
        <v>2699.3200072752002</v>
      </c>
      <c r="DQ80" s="18">
        <f t="shared" si="464"/>
        <v>2879.2746744268802</v>
      </c>
      <c r="DR80" s="18">
        <f t="shared" si="465"/>
        <v>3059.2293415785603</v>
      </c>
      <c r="DS80" s="18">
        <f t="shared" si="466"/>
        <v>3239.1840087302403</v>
      </c>
      <c r="DT80" s="18">
        <f t="shared" si="467"/>
        <v>3419.1386758819203</v>
      </c>
      <c r="DU80" s="18">
        <f t="shared" si="468"/>
        <v>3599.0933430336004</v>
      </c>
      <c r="DV80" s="18">
        <f t="shared" si="469"/>
        <v>3779.0480101852804</v>
      </c>
      <c r="DW80" s="18">
        <f t="shared" si="470"/>
        <v>3959.0026773369605</v>
      </c>
      <c r="DX80" s="18">
        <f t="shared" si="471"/>
        <v>4138.95734448864</v>
      </c>
      <c r="DY80" s="18">
        <f t="shared" si="472"/>
        <v>4318.9120116403201</v>
      </c>
      <c r="DZ80" s="18">
        <f t="shared" si="473"/>
        <v>4498.8666787920001</v>
      </c>
      <c r="EA80" s="18">
        <f t="shared" si="474"/>
        <v>4678.8213459436802</v>
      </c>
      <c r="EB80" s="18">
        <f t="shared" si="475"/>
        <v>4858.7760130953602</v>
      </c>
      <c r="EC80" s="18">
        <f t="shared" si="476"/>
        <v>5038.7306802470403</v>
      </c>
      <c r="ED80" s="18">
        <f t="shared" si="477"/>
        <v>5218.6853473987203</v>
      </c>
      <c r="EE80" s="18">
        <f t="shared" si="478"/>
        <v>5398.6400145504003</v>
      </c>
      <c r="EF80" s="18">
        <f t="shared" si="479"/>
        <v>5578.5946817020804</v>
      </c>
      <c r="EG80" s="18">
        <f t="shared" si="480"/>
        <v>5758.5493488537604</v>
      </c>
      <c r="EH80" s="18">
        <f t="shared" si="481"/>
        <v>5938.5040160054405</v>
      </c>
      <c r="EI80" s="18">
        <f t="shared" si="482"/>
        <v>6118.4586831571205</v>
      </c>
      <c r="EJ80" s="18">
        <f t="shared" si="483"/>
        <v>6298.4133503088005</v>
      </c>
      <c r="EK80" s="18">
        <f t="shared" si="484"/>
        <v>6478.3680174604806</v>
      </c>
      <c r="EL80" s="18">
        <f t="shared" si="485"/>
        <v>6658.3226846121606</v>
      </c>
      <c r="EM80" s="18">
        <f t="shared" si="486"/>
        <v>6838.2773517638407</v>
      </c>
      <c r="EN80" s="18">
        <f t="shared" si="487"/>
        <v>7018.2320189155207</v>
      </c>
      <c r="EO80" s="18">
        <f t="shared" si="488"/>
        <v>7198.1866860672008</v>
      </c>
      <c r="EP80" s="18">
        <f t="shared" si="489"/>
        <v>7378.1413532188808</v>
      </c>
      <c r="EQ80" s="18">
        <f t="shared" si="490"/>
        <v>7558.0960203705608</v>
      </c>
      <c r="ER80" s="18">
        <f t="shared" si="491"/>
        <v>7738.0506875222409</v>
      </c>
      <c r="ES80" s="18">
        <f t="shared" si="492"/>
        <v>7918.0053546739209</v>
      </c>
      <c r="ET80" s="18">
        <f t="shared" si="493"/>
        <v>8097.960021825601</v>
      </c>
      <c r="EU80" s="18">
        <f t="shared" si="494"/>
        <v>8277.9146889772801</v>
      </c>
      <c r="EV80" s="18">
        <f t="shared" si="495"/>
        <v>8457.8693561289601</v>
      </c>
      <c r="EW80" s="18">
        <f t="shared" si="496"/>
        <v>8637.8240232806402</v>
      </c>
      <c r="EX80" s="18">
        <f t="shared" si="497"/>
        <v>8817.7786904323202</v>
      </c>
      <c r="EY80" s="18">
        <f t="shared" si="498"/>
        <v>8997.7333575840003</v>
      </c>
      <c r="EZ80" s="18">
        <f t="shared" si="499"/>
        <v>9177.6880247356803</v>
      </c>
      <c r="FA80" s="18">
        <f t="shared" si="500"/>
        <v>9357.6426918873603</v>
      </c>
      <c r="FB80" s="18">
        <f t="shared" si="501"/>
        <v>9537.5973590390404</v>
      </c>
      <c r="FC80" s="18">
        <f t="shared" si="502"/>
        <v>9717.5520261907204</v>
      </c>
      <c r="FD80" s="18">
        <f t="shared" si="503"/>
        <v>9897.5066933424005</v>
      </c>
      <c r="FE80" s="18">
        <f t="shared" si="504"/>
        <v>10077.461360494081</v>
      </c>
      <c r="FF80" s="18">
        <f t="shared" si="505"/>
        <v>10257.416027645761</v>
      </c>
      <c r="FG80" s="18">
        <f t="shared" si="506"/>
        <v>10437.370694797441</v>
      </c>
      <c r="FH80" s="18">
        <f t="shared" si="507"/>
        <v>10617.325361949121</v>
      </c>
      <c r="FI80" s="18">
        <f t="shared" si="508"/>
        <v>10797.280029100801</v>
      </c>
      <c r="FJ80" s="18">
        <f t="shared" si="509"/>
        <v>10977.234696252481</v>
      </c>
      <c r="FK80" s="18">
        <f t="shared" si="510"/>
        <v>11157.189363404161</v>
      </c>
      <c r="FL80" s="18">
        <f t="shared" si="511"/>
        <v>11337.144030555841</v>
      </c>
      <c r="FM80" s="18">
        <f t="shared" si="512"/>
        <v>11517.098697707521</v>
      </c>
      <c r="FN80" s="18">
        <f t="shared" si="513"/>
        <v>11697.053364859201</v>
      </c>
      <c r="FO80" s="18">
        <f t="shared" si="514"/>
        <v>11877.008032010881</v>
      </c>
      <c r="FP80" s="18">
        <f t="shared" si="515"/>
        <v>12056.962699162561</v>
      </c>
      <c r="FQ80" s="18">
        <f t="shared" si="516"/>
        <v>12236.917366314241</v>
      </c>
      <c r="FR80" s="18">
        <f t="shared" si="517"/>
        <v>12416.872033465921</v>
      </c>
      <c r="FS80" s="18">
        <f t="shared" si="518"/>
        <v>12596.826700617601</v>
      </c>
      <c r="FT80" s="18">
        <f t="shared" si="519"/>
        <v>12776.781367769281</v>
      </c>
      <c r="FU80" s="18">
        <f t="shared" si="520"/>
        <v>12956.736034920961</v>
      </c>
      <c r="FV80" s="18">
        <f t="shared" si="521"/>
        <v>13136.690702072641</v>
      </c>
      <c r="FW80" s="18">
        <f t="shared" si="522"/>
        <v>13316.645369224321</v>
      </c>
      <c r="FX80" s="18">
        <f t="shared" si="523"/>
        <v>13496.600036376001</v>
      </c>
      <c r="FY80" s="18">
        <f t="shared" si="524"/>
        <v>13676.554703527681</v>
      </c>
      <c r="FZ80" s="18">
        <f t="shared" si="525"/>
        <v>13856.509370679361</v>
      </c>
      <c r="GA80" s="18">
        <f t="shared" si="526"/>
        <v>14036.464037831041</v>
      </c>
      <c r="GB80" s="18">
        <f t="shared" si="527"/>
        <v>14216.418704982721</v>
      </c>
      <c r="GC80" s="18">
        <f t="shared" si="528"/>
        <v>14396.373372134402</v>
      </c>
      <c r="GD80" s="18">
        <f t="shared" si="529"/>
        <v>14576.328039286082</v>
      </c>
      <c r="GE80" s="18">
        <f t="shared" si="530"/>
        <v>14756.282706437762</v>
      </c>
      <c r="GF80" s="18">
        <f t="shared" si="531"/>
        <v>14936.237373589442</v>
      </c>
      <c r="GG80" s="18">
        <f t="shared" si="532"/>
        <v>15116.192040741122</v>
      </c>
      <c r="GH80" s="18">
        <f t="shared" si="533"/>
        <v>15296.146707892802</v>
      </c>
      <c r="GI80" s="18">
        <f t="shared" si="534"/>
        <v>15476.101375044482</v>
      </c>
      <c r="GJ80" s="18">
        <f t="shared" si="535"/>
        <v>15656.056042196162</v>
      </c>
      <c r="GK80" s="18">
        <f t="shared" si="536"/>
        <v>15836.010709347842</v>
      </c>
      <c r="GL80" s="18">
        <f t="shared" si="537"/>
        <v>16015.965376499522</v>
      </c>
      <c r="GM80" s="18">
        <f t="shared" si="538"/>
        <v>16195.920043651202</v>
      </c>
      <c r="GN80" s="18">
        <f t="shared" si="539"/>
        <v>16375.874710802882</v>
      </c>
      <c r="GO80" s="18">
        <f t="shared" si="540"/>
        <v>16555.82937795456</v>
      </c>
      <c r="GP80" s="18">
        <f t="shared" si="541"/>
        <v>16735.78404510624</v>
      </c>
      <c r="GQ80" s="18">
        <f t="shared" si="542"/>
        <v>16915.73871225792</v>
      </c>
      <c r="GR80" s="18">
        <f t="shared" si="543"/>
        <v>17095.6933794096</v>
      </c>
      <c r="GS80" s="18">
        <f t="shared" si="544"/>
        <v>17275.64804656128</v>
      </c>
      <c r="GT80" s="18">
        <f t="shared" si="545"/>
        <v>17455.60271371296</v>
      </c>
      <c r="GU80" s="18">
        <f t="shared" si="546"/>
        <v>17635.55738086464</v>
      </c>
      <c r="GV80" s="18">
        <f t="shared" si="547"/>
        <v>17815.51204801632</v>
      </c>
      <c r="GW80" s="18">
        <f t="shared" si="548"/>
        <v>17995.466715168001</v>
      </c>
      <c r="GX80" s="18"/>
    </row>
    <row r="81" spans="2:206" x14ac:dyDescent="0.25">
      <c r="B81" t="s">
        <v>188</v>
      </c>
      <c r="C81">
        <v>1.72</v>
      </c>
      <c r="D81" s="18">
        <f t="shared" si="549"/>
        <v>178.91446676352001</v>
      </c>
      <c r="E81" s="18">
        <f t="shared" si="553"/>
        <v>178.91446676352001</v>
      </c>
      <c r="F81" s="18">
        <f t="shared" si="553"/>
        <v>178.91446676352001</v>
      </c>
      <c r="G81" s="18">
        <f t="shared" si="553"/>
        <v>178.91446676352001</v>
      </c>
      <c r="H81" s="18">
        <f t="shared" si="553"/>
        <v>178.91446676352001</v>
      </c>
      <c r="I81" s="18">
        <f t="shared" si="553"/>
        <v>178.91446676352001</v>
      </c>
      <c r="J81" s="18">
        <f t="shared" si="553"/>
        <v>178.91446676352001</v>
      </c>
      <c r="K81" s="18">
        <f t="shared" si="553"/>
        <v>178.91446676352001</v>
      </c>
      <c r="L81" s="18">
        <f t="shared" si="553"/>
        <v>178.91446676352001</v>
      </c>
      <c r="M81" s="18">
        <f t="shared" si="553"/>
        <v>178.91446676352001</v>
      </c>
      <c r="N81" s="18">
        <f t="shared" si="553"/>
        <v>178.91446676352001</v>
      </c>
      <c r="O81" s="18">
        <f t="shared" si="553"/>
        <v>178.91446676352001</v>
      </c>
      <c r="P81" s="18">
        <f t="shared" si="553"/>
        <v>178.91446676352001</v>
      </c>
      <c r="Q81" s="18">
        <f t="shared" si="553"/>
        <v>178.91446676352001</v>
      </c>
      <c r="R81" s="18">
        <f t="shared" si="553"/>
        <v>178.91446676352001</v>
      </c>
      <c r="S81" s="18">
        <f t="shared" si="553"/>
        <v>178.91446676352001</v>
      </c>
      <c r="T81" s="18">
        <f t="shared" si="553"/>
        <v>178.91446676352001</v>
      </c>
      <c r="U81" s="18">
        <f t="shared" si="553"/>
        <v>178.91446676352001</v>
      </c>
      <c r="V81" s="18">
        <f t="shared" si="553"/>
        <v>178.91446676352001</v>
      </c>
      <c r="W81" s="18">
        <f t="shared" si="553"/>
        <v>178.91446676352001</v>
      </c>
      <c r="X81" s="18">
        <f t="shared" si="553"/>
        <v>178.91446676352001</v>
      </c>
      <c r="Y81" s="18">
        <f t="shared" si="553"/>
        <v>178.91446676352001</v>
      </c>
      <c r="Z81" s="18">
        <f t="shared" si="553"/>
        <v>178.91446676352001</v>
      </c>
      <c r="AA81" s="18">
        <f t="shared" si="553"/>
        <v>178.91446676352001</v>
      </c>
      <c r="AB81" s="18">
        <f t="shared" si="553"/>
        <v>178.91446676352001</v>
      </c>
      <c r="AC81" s="18">
        <f t="shared" si="553"/>
        <v>178.91446676352001</v>
      </c>
      <c r="AD81" s="18">
        <f t="shared" si="553"/>
        <v>178.91446676352001</v>
      </c>
      <c r="AE81" s="18">
        <f t="shared" si="553"/>
        <v>178.91446676352001</v>
      </c>
      <c r="AF81" s="18">
        <f t="shared" si="553"/>
        <v>178.91446676352001</v>
      </c>
      <c r="AG81" s="18">
        <f t="shared" si="553"/>
        <v>178.91446676352001</v>
      </c>
      <c r="AH81" s="18">
        <f t="shared" si="553"/>
        <v>178.91446676352001</v>
      </c>
      <c r="AI81" s="18">
        <f t="shared" si="553"/>
        <v>178.91446676352001</v>
      </c>
      <c r="AJ81" s="18">
        <f t="shared" si="553"/>
        <v>178.91446676352001</v>
      </c>
      <c r="AK81" s="18">
        <f t="shared" si="553"/>
        <v>178.91446676352001</v>
      </c>
      <c r="AL81" s="18">
        <f t="shared" si="553"/>
        <v>178.91446676352001</v>
      </c>
      <c r="AM81" s="18">
        <f t="shared" si="553"/>
        <v>178.91446676352001</v>
      </c>
      <c r="AN81" s="18">
        <f t="shared" si="553"/>
        <v>178.91446676352001</v>
      </c>
      <c r="AO81" s="18">
        <f t="shared" si="553"/>
        <v>178.91446676352001</v>
      </c>
      <c r="AP81" s="18">
        <f t="shared" si="553"/>
        <v>178.91446676352001</v>
      </c>
      <c r="AQ81" s="18">
        <f t="shared" si="553"/>
        <v>178.91446676352001</v>
      </c>
      <c r="AR81" s="18">
        <f t="shared" si="553"/>
        <v>178.91446676352001</v>
      </c>
      <c r="AS81" s="18">
        <f t="shared" si="553"/>
        <v>178.91446676352001</v>
      </c>
      <c r="AT81" s="18">
        <f t="shared" si="553"/>
        <v>178.91446676352001</v>
      </c>
      <c r="AU81" s="18">
        <f t="shared" si="553"/>
        <v>178.91446676352001</v>
      </c>
      <c r="AV81" s="18">
        <f t="shared" si="553"/>
        <v>178.91446676352001</v>
      </c>
      <c r="AW81" s="18">
        <f t="shared" si="553"/>
        <v>178.91446676352001</v>
      </c>
      <c r="AX81" s="18">
        <f t="shared" si="553"/>
        <v>178.91446676352001</v>
      </c>
      <c r="AY81" s="18">
        <f t="shared" si="553"/>
        <v>178.91446676352001</v>
      </c>
      <c r="AZ81" s="18">
        <f t="shared" si="553"/>
        <v>178.91446676352001</v>
      </c>
      <c r="BA81" s="18">
        <f t="shared" si="553"/>
        <v>178.91446676352001</v>
      </c>
      <c r="BB81" s="18">
        <f t="shared" si="553"/>
        <v>178.91446676352001</v>
      </c>
      <c r="BC81" s="18">
        <f t="shared" si="553"/>
        <v>178.91446676352001</v>
      </c>
      <c r="BD81" s="18">
        <f t="shared" si="553"/>
        <v>178.91446676352001</v>
      </c>
      <c r="BE81" s="18">
        <f t="shared" si="553"/>
        <v>178.91446676352001</v>
      </c>
      <c r="BF81" s="18">
        <f t="shared" si="553"/>
        <v>178.91446676352001</v>
      </c>
      <c r="BG81" s="18">
        <f t="shared" si="553"/>
        <v>178.91446676352001</v>
      </c>
      <c r="BH81" s="18">
        <f t="shared" si="553"/>
        <v>178.91446676352001</v>
      </c>
      <c r="BI81" s="18">
        <f t="shared" si="553"/>
        <v>178.91446676352001</v>
      </c>
      <c r="BJ81" s="18">
        <f t="shared" si="553"/>
        <v>178.91446676352001</v>
      </c>
      <c r="BK81" s="18">
        <f t="shared" si="553"/>
        <v>178.91446676352001</v>
      </c>
      <c r="BL81" s="18">
        <f t="shared" si="553"/>
        <v>178.91446676352001</v>
      </c>
      <c r="BM81" s="18">
        <f t="shared" si="553"/>
        <v>178.91446676352001</v>
      </c>
      <c r="BN81" s="18">
        <f t="shared" si="553"/>
        <v>178.91446676352001</v>
      </c>
      <c r="BO81" s="18">
        <f t="shared" si="553"/>
        <v>178.91446676352001</v>
      </c>
      <c r="BP81" s="18">
        <f t="shared" ref="BP81:CY84" si="554">(($B$12*$C81)*$B$5)*$B$3+((($B$12*$C81)*(1-$B$5)))</f>
        <v>178.91446676352001</v>
      </c>
      <c r="BQ81" s="18">
        <f t="shared" si="554"/>
        <v>178.91446676352001</v>
      </c>
      <c r="BR81" s="18">
        <f t="shared" si="554"/>
        <v>178.91446676352001</v>
      </c>
      <c r="BS81" s="18">
        <f t="shared" si="554"/>
        <v>178.91446676352001</v>
      </c>
      <c r="BT81" s="18">
        <f t="shared" si="554"/>
        <v>178.91446676352001</v>
      </c>
      <c r="BU81" s="18">
        <f t="shared" si="554"/>
        <v>178.91446676352001</v>
      </c>
      <c r="BV81" s="18">
        <f t="shared" si="554"/>
        <v>178.91446676352001</v>
      </c>
      <c r="BW81" s="18">
        <f t="shared" si="554"/>
        <v>178.91446676352001</v>
      </c>
      <c r="BX81" s="18">
        <f t="shared" si="554"/>
        <v>178.91446676352001</v>
      </c>
      <c r="BY81" s="18">
        <f t="shared" si="554"/>
        <v>178.91446676352001</v>
      </c>
      <c r="BZ81" s="18">
        <f t="shared" si="554"/>
        <v>178.91446676352001</v>
      </c>
      <c r="CA81" s="18">
        <f t="shared" si="554"/>
        <v>178.91446676352001</v>
      </c>
      <c r="CB81" s="18">
        <f t="shared" si="554"/>
        <v>178.91446676352001</v>
      </c>
      <c r="CC81" s="18">
        <f t="shared" si="554"/>
        <v>178.91446676352001</v>
      </c>
      <c r="CD81" s="18">
        <f t="shared" si="554"/>
        <v>178.91446676352001</v>
      </c>
      <c r="CE81" s="18">
        <f t="shared" si="554"/>
        <v>178.91446676352001</v>
      </c>
      <c r="CF81" s="18">
        <f t="shared" si="554"/>
        <v>178.91446676352001</v>
      </c>
      <c r="CG81" s="18">
        <f t="shared" si="554"/>
        <v>178.91446676352001</v>
      </c>
      <c r="CH81" s="18">
        <f t="shared" si="554"/>
        <v>178.91446676352001</v>
      </c>
      <c r="CI81" s="18">
        <f t="shared" si="554"/>
        <v>178.91446676352001</v>
      </c>
      <c r="CJ81" s="18">
        <f t="shared" si="554"/>
        <v>178.91446676352001</v>
      </c>
      <c r="CK81" s="18">
        <f t="shared" si="554"/>
        <v>178.91446676352001</v>
      </c>
      <c r="CL81" s="18">
        <f t="shared" si="554"/>
        <v>178.91446676352001</v>
      </c>
      <c r="CM81" s="18">
        <f t="shared" si="554"/>
        <v>178.91446676352001</v>
      </c>
      <c r="CN81" s="18">
        <f t="shared" si="554"/>
        <v>178.91446676352001</v>
      </c>
      <c r="CO81" s="18">
        <f t="shared" si="554"/>
        <v>178.91446676352001</v>
      </c>
      <c r="CP81" s="18">
        <f t="shared" si="554"/>
        <v>178.91446676352001</v>
      </c>
      <c r="CQ81" s="18">
        <f t="shared" si="554"/>
        <v>178.91446676352001</v>
      </c>
      <c r="CR81" s="18">
        <f t="shared" si="554"/>
        <v>178.91446676352001</v>
      </c>
      <c r="CS81" s="18">
        <f t="shared" si="554"/>
        <v>178.91446676352001</v>
      </c>
      <c r="CT81" s="18">
        <f t="shared" si="554"/>
        <v>178.91446676352001</v>
      </c>
      <c r="CU81" s="18">
        <f t="shared" si="554"/>
        <v>178.91446676352001</v>
      </c>
      <c r="CV81" s="18">
        <f t="shared" si="554"/>
        <v>178.91446676352001</v>
      </c>
      <c r="CW81" s="18">
        <f t="shared" si="554"/>
        <v>178.91446676352001</v>
      </c>
      <c r="CX81" s="18">
        <f t="shared" si="554"/>
        <v>178.91446676352001</v>
      </c>
      <c r="CY81" s="18">
        <f t="shared" si="554"/>
        <v>178.91446676352001</v>
      </c>
      <c r="DA81" s="18" t="str">
        <f t="shared" si="550"/>
        <v>LBC2</v>
      </c>
      <c r="DB81" s="18">
        <f t="shared" si="449"/>
        <v>178.91446676352001</v>
      </c>
      <c r="DC81" s="18">
        <f t="shared" si="450"/>
        <v>357.82893352704002</v>
      </c>
      <c r="DD81" s="18">
        <f t="shared" si="451"/>
        <v>536.74340029055998</v>
      </c>
      <c r="DE81" s="18">
        <f t="shared" si="452"/>
        <v>715.65786705408004</v>
      </c>
      <c r="DF81" s="18">
        <f t="shared" si="453"/>
        <v>894.57233381760011</v>
      </c>
      <c r="DG81" s="18">
        <f t="shared" si="454"/>
        <v>1073.4868005811202</v>
      </c>
      <c r="DH81" s="18">
        <f t="shared" si="455"/>
        <v>1252.4012673446402</v>
      </c>
      <c r="DI81" s="18">
        <f t="shared" si="456"/>
        <v>1431.3157341081603</v>
      </c>
      <c r="DJ81" s="18">
        <f t="shared" si="457"/>
        <v>1610.2302008716804</v>
      </c>
      <c r="DK81" s="18">
        <f t="shared" si="458"/>
        <v>1789.1446676352004</v>
      </c>
      <c r="DL81" s="18">
        <f t="shared" si="459"/>
        <v>1968.0591343987205</v>
      </c>
      <c r="DM81" s="18">
        <f t="shared" si="460"/>
        <v>2146.9736011622404</v>
      </c>
      <c r="DN81" s="18">
        <f t="shared" si="461"/>
        <v>2325.8880679257604</v>
      </c>
      <c r="DO81" s="18">
        <f t="shared" si="462"/>
        <v>2504.8025346892805</v>
      </c>
      <c r="DP81" s="18">
        <f t="shared" si="463"/>
        <v>2683.7170014528006</v>
      </c>
      <c r="DQ81" s="18">
        <f t="shared" si="464"/>
        <v>2862.6314682163206</v>
      </c>
      <c r="DR81" s="18">
        <f t="shared" si="465"/>
        <v>3041.5459349798407</v>
      </c>
      <c r="DS81" s="18">
        <f t="shared" si="466"/>
        <v>3220.4604017433608</v>
      </c>
      <c r="DT81" s="18">
        <f t="shared" si="467"/>
        <v>3399.3748685068808</v>
      </c>
      <c r="DU81" s="18">
        <f t="shared" si="468"/>
        <v>3578.2893352704009</v>
      </c>
      <c r="DV81" s="18">
        <f t="shared" si="469"/>
        <v>3757.203802033921</v>
      </c>
      <c r="DW81" s="18">
        <f t="shared" si="470"/>
        <v>3936.118268797441</v>
      </c>
      <c r="DX81" s="18">
        <f t="shared" si="471"/>
        <v>4115.0327355609606</v>
      </c>
      <c r="DY81" s="18">
        <f t="shared" si="472"/>
        <v>4293.9472023244807</v>
      </c>
      <c r="DZ81" s="18">
        <f t="shared" si="473"/>
        <v>4472.8616690880008</v>
      </c>
      <c r="EA81" s="18">
        <f t="shared" si="474"/>
        <v>4651.7761358515208</v>
      </c>
      <c r="EB81" s="18">
        <f t="shared" si="475"/>
        <v>4830.6906026150409</v>
      </c>
      <c r="EC81" s="18">
        <f t="shared" si="476"/>
        <v>5009.605069378561</v>
      </c>
      <c r="ED81" s="18">
        <f t="shared" si="477"/>
        <v>5188.5195361420811</v>
      </c>
      <c r="EE81" s="18">
        <f t="shared" si="478"/>
        <v>5367.4340029056011</v>
      </c>
      <c r="EF81" s="18">
        <f t="shared" si="479"/>
        <v>5546.3484696691212</v>
      </c>
      <c r="EG81" s="18">
        <f t="shared" si="480"/>
        <v>5725.2629364326413</v>
      </c>
      <c r="EH81" s="18">
        <f t="shared" si="481"/>
        <v>5904.1774031961613</v>
      </c>
      <c r="EI81" s="18">
        <f t="shared" si="482"/>
        <v>6083.0918699596814</v>
      </c>
      <c r="EJ81" s="18">
        <f t="shared" si="483"/>
        <v>6262.0063367232015</v>
      </c>
      <c r="EK81" s="18">
        <f t="shared" si="484"/>
        <v>6440.9208034867215</v>
      </c>
      <c r="EL81" s="18">
        <f t="shared" si="485"/>
        <v>6619.8352702502416</v>
      </c>
      <c r="EM81" s="18">
        <f t="shared" si="486"/>
        <v>6798.7497370137617</v>
      </c>
      <c r="EN81" s="18">
        <f t="shared" si="487"/>
        <v>6977.6642037772817</v>
      </c>
      <c r="EO81" s="18">
        <f t="shared" si="488"/>
        <v>7156.5786705408018</v>
      </c>
      <c r="EP81" s="18">
        <f t="shared" si="489"/>
        <v>7335.4931373043219</v>
      </c>
      <c r="EQ81" s="18">
        <f t="shared" si="490"/>
        <v>7514.4076040678419</v>
      </c>
      <c r="ER81" s="18">
        <f t="shared" si="491"/>
        <v>7693.322070831362</v>
      </c>
      <c r="ES81" s="18">
        <f t="shared" si="492"/>
        <v>7872.2365375948821</v>
      </c>
      <c r="ET81" s="18">
        <f t="shared" si="493"/>
        <v>8051.1510043584021</v>
      </c>
      <c r="EU81" s="18">
        <f t="shared" si="494"/>
        <v>8230.0654711219213</v>
      </c>
      <c r="EV81" s="18">
        <f t="shared" si="495"/>
        <v>8408.9799378854404</v>
      </c>
      <c r="EW81" s="18">
        <f t="shared" si="496"/>
        <v>8587.8944046489596</v>
      </c>
      <c r="EX81" s="18">
        <f t="shared" si="497"/>
        <v>8766.8088714124788</v>
      </c>
      <c r="EY81" s="18">
        <f t="shared" si="498"/>
        <v>8945.7233381759979</v>
      </c>
      <c r="EZ81" s="18">
        <f t="shared" si="499"/>
        <v>9124.6378049395171</v>
      </c>
      <c r="FA81" s="18">
        <f t="shared" si="500"/>
        <v>9303.5522717030362</v>
      </c>
      <c r="FB81" s="18">
        <f t="shared" si="501"/>
        <v>9482.4667384665554</v>
      </c>
      <c r="FC81" s="18">
        <f t="shared" si="502"/>
        <v>9661.3812052300746</v>
      </c>
      <c r="FD81" s="18">
        <f t="shared" si="503"/>
        <v>9840.2956719935937</v>
      </c>
      <c r="FE81" s="18">
        <f t="shared" si="504"/>
        <v>10019.210138757113</v>
      </c>
      <c r="FF81" s="18">
        <f t="shared" si="505"/>
        <v>10198.124605520632</v>
      </c>
      <c r="FG81" s="18">
        <f t="shared" si="506"/>
        <v>10377.039072284151</v>
      </c>
      <c r="FH81" s="18">
        <f t="shared" si="507"/>
        <v>10555.95353904767</v>
      </c>
      <c r="FI81" s="18">
        <f t="shared" si="508"/>
        <v>10734.86800581119</v>
      </c>
      <c r="FJ81" s="18">
        <f t="shared" si="509"/>
        <v>10913.782472574709</v>
      </c>
      <c r="FK81" s="18">
        <f t="shared" si="510"/>
        <v>11092.696939338228</v>
      </c>
      <c r="FL81" s="18">
        <f t="shared" si="511"/>
        <v>11271.611406101747</v>
      </c>
      <c r="FM81" s="18">
        <f t="shared" si="512"/>
        <v>11450.525872865266</v>
      </c>
      <c r="FN81" s="18">
        <f t="shared" si="513"/>
        <v>11629.440339628785</v>
      </c>
      <c r="FO81" s="18">
        <f t="shared" si="514"/>
        <v>11808.354806392304</v>
      </c>
      <c r="FP81" s="18">
        <f t="shared" si="515"/>
        <v>11987.269273155824</v>
      </c>
      <c r="FQ81" s="18">
        <f t="shared" si="516"/>
        <v>12166.183739919343</v>
      </c>
      <c r="FR81" s="18">
        <f t="shared" si="517"/>
        <v>12345.098206682862</v>
      </c>
      <c r="FS81" s="18">
        <f t="shared" si="518"/>
        <v>12524.012673446381</v>
      </c>
      <c r="FT81" s="18">
        <f t="shared" si="519"/>
        <v>12702.9271402099</v>
      </c>
      <c r="FU81" s="18">
        <f t="shared" si="520"/>
        <v>12881.841606973419</v>
      </c>
      <c r="FV81" s="18">
        <f t="shared" si="521"/>
        <v>13060.756073736939</v>
      </c>
      <c r="FW81" s="18">
        <f t="shared" si="522"/>
        <v>13239.670540500458</v>
      </c>
      <c r="FX81" s="18">
        <f t="shared" si="523"/>
        <v>13418.585007263977</v>
      </c>
      <c r="FY81" s="18">
        <f t="shared" si="524"/>
        <v>13597.499474027496</v>
      </c>
      <c r="FZ81" s="18">
        <f t="shared" si="525"/>
        <v>13776.413940791015</v>
      </c>
      <c r="GA81" s="18">
        <f t="shared" si="526"/>
        <v>13955.328407554534</v>
      </c>
      <c r="GB81" s="18">
        <f t="shared" si="527"/>
        <v>14134.242874318054</v>
      </c>
      <c r="GC81" s="18">
        <f t="shared" si="528"/>
        <v>14313.157341081573</v>
      </c>
      <c r="GD81" s="18">
        <f t="shared" si="529"/>
        <v>14492.071807845092</v>
      </c>
      <c r="GE81" s="18">
        <f t="shared" si="530"/>
        <v>14670.986274608611</v>
      </c>
      <c r="GF81" s="18">
        <f t="shared" si="531"/>
        <v>14849.90074137213</v>
      </c>
      <c r="GG81" s="18">
        <f t="shared" si="532"/>
        <v>15028.815208135649</v>
      </c>
      <c r="GH81" s="18">
        <f t="shared" si="533"/>
        <v>15207.729674899168</v>
      </c>
      <c r="GI81" s="18">
        <f t="shared" si="534"/>
        <v>15386.644141662688</v>
      </c>
      <c r="GJ81" s="18">
        <f t="shared" si="535"/>
        <v>15565.558608426207</v>
      </c>
      <c r="GK81" s="18">
        <f t="shared" si="536"/>
        <v>15744.473075189726</v>
      </c>
      <c r="GL81" s="18">
        <f t="shared" si="537"/>
        <v>15923.387541953245</v>
      </c>
      <c r="GM81" s="18">
        <f t="shared" si="538"/>
        <v>16102.302008716764</v>
      </c>
      <c r="GN81" s="18">
        <f t="shared" si="539"/>
        <v>16281.216475480283</v>
      </c>
      <c r="GO81" s="18">
        <f t="shared" si="540"/>
        <v>16460.130942243803</v>
      </c>
      <c r="GP81" s="18">
        <f t="shared" si="541"/>
        <v>16639.045409007322</v>
      </c>
      <c r="GQ81" s="18">
        <f t="shared" si="542"/>
        <v>16817.959875770841</v>
      </c>
      <c r="GR81" s="18">
        <f t="shared" si="543"/>
        <v>16996.87434253436</v>
      </c>
      <c r="GS81" s="18">
        <f t="shared" si="544"/>
        <v>17175.788809297879</v>
      </c>
      <c r="GT81" s="18">
        <f t="shared" si="545"/>
        <v>17354.703276061398</v>
      </c>
      <c r="GU81" s="18">
        <f t="shared" si="546"/>
        <v>17533.617742824918</v>
      </c>
      <c r="GV81" s="18">
        <f t="shared" si="547"/>
        <v>17712.532209588437</v>
      </c>
      <c r="GW81" s="18">
        <f t="shared" si="548"/>
        <v>17891.446676351956</v>
      </c>
      <c r="GX81" s="18"/>
    </row>
    <row r="82" spans="2:206" x14ac:dyDescent="0.25">
      <c r="B82" t="s">
        <v>186</v>
      </c>
      <c r="C82">
        <v>1.43</v>
      </c>
      <c r="D82" s="18">
        <f t="shared" si="549"/>
        <v>148.74865550688</v>
      </c>
      <c r="E82" s="18">
        <f t="shared" ref="E82:BP85" si="555">(($B$12*$C82)*$B$5)*$B$3+((($B$12*$C82)*(1-$B$5)))</f>
        <v>148.74865550688</v>
      </c>
      <c r="F82" s="18">
        <f t="shared" si="555"/>
        <v>148.74865550688</v>
      </c>
      <c r="G82" s="18">
        <f t="shared" si="555"/>
        <v>148.74865550688</v>
      </c>
      <c r="H82" s="18">
        <f t="shared" si="555"/>
        <v>148.74865550688</v>
      </c>
      <c r="I82" s="18">
        <f t="shared" si="555"/>
        <v>148.74865550688</v>
      </c>
      <c r="J82" s="18">
        <f t="shared" si="555"/>
        <v>148.74865550688</v>
      </c>
      <c r="K82" s="18">
        <f t="shared" si="555"/>
        <v>148.74865550688</v>
      </c>
      <c r="L82" s="18">
        <f t="shared" si="555"/>
        <v>148.74865550688</v>
      </c>
      <c r="M82" s="18">
        <f t="shared" si="555"/>
        <v>148.74865550688</v>
      </c>
      <c r="N82" s="18">
        <f t="shared" si="555"/>
        <v>148.74865550688</v>
      </c>
      <c r="O82" s="18">
        <f t="shared" si="555"/>
        <v>148.74865550688</v>
      </c>
      <c r="P82" s="18">
        <f t="shared" si="555"/>
        <v>148.74865550688</v>
      </c>
      <c r="Q82" s="18">
        <f t="shared" si="555"/>
        <v>148.74865550688</v>
      </c>
      <c r="R82" s="18">
        <f t="shared" si="555"/>
        <v>148.74865550688</v>
      </c>
      <c r="S82" s="18">
        <f t="shared" si="555"/>
        <v>148.74865550688</v>
      </c>
      <c r="T82" s="18">
        <f t="shared" si="555"/>
        <v>148.74865550688</v>
      </c>
      <c r="U82" s="18">
        <f t="shared" si="555"/>
        <v>148.74865550688</v>
      </c>
      <c r="V82" s="18">
        <f t="shared" si="555"/>
        <v>148.74865550688</v>
      </c>
      <c r="W82" s="18">
        <f t="shared" si="555"/>
        <v>148.74865550688</v>
      </c>
      <c r="X82" s="18">
        <f t="shared" si="555"/>
        <v>148.74865550688</v>
      </c>
      <c r="Y82" s="18">
        <f t="shared" si="555"/>
        <v>148.74865550688</v>
      </c>
      <c r="Z82" s="18">
        <f t="shared" si="555"/>
        <v>148.74865550688</v>
      </c>
      <c r="AA82" s="18">
        <f t="shared" si="555"/>
        <v>148.74865550688</v>
      </c>
      <c r="AB82" s="18">
        <f t="shared" si="555"/>
        <v>148.74865550688</v>
      </c>
      <c r="AC82" s="18">
        <f t="shared" si="555"/>
        <v>148.74865550688</v>
      </c>
      <c r="AD82" s="18">
        <f t="shared" si="555"/>
        <v>148.74865550688</v>
      </c>
      <c r="AE82" s="18">
        <f t="shared" si="555"/>
        <v>148.74865550688</v>
      </c>
      <c r="AF82" s="18">
        <f t="shared" si="555"/>
        <v>148.74865550688</v>
      </c>
      <c r="AG82" s="18">
        <f t="shared" si="555"/>
        <v>148.74865550688</v>
      </c>
      <c r="AH82" s="18">
        <f t="shared" si="555"/>
        <v>148.74865550688</v>
      </c>
      <c r="AI82" s="18">
        <f t="shared" si="555"/>
        <v>148.74865550688</v>
      </c>
      <c r="AJ82" s="18">
        <f t="shared" si="555"/>
        <v>148.74865550688</v>
      </c>
      <c r="AK82" s="18">
        <f t="shared" si="555"/>
        <v>148.74865550688</v>
      </c>
      <c r="AL82" s="18">
        <f t="shared" si="555"/>
        <v>148.74865550688</v>
      </c>
      <c r="AM82" s="18">
        <f t="shared" si="555"/>
        <v>148.74865550688</v>
      </c>
      <c r="AN82" s="18">
        <f t="shared" si="555"/>
        <v>148.74865550688</v>
      </c>
      <c r="AO82" s="18">
        <f t="shared" si="555"/>
        <v>148.74865550688</v>
      </c>
      <c r="AP82" s="18">
        <f t="shared" si="555"/>
        <v>148.74865550688</v>
      </c>
      <c r="AQ82" s="18">
        <f t="shared" si="555"/>
        <v>148.74865550688</v>
      </c>
      <c r="AR82" s="18">
        <f t="shared" si="555"/>
        <v>148.74865550688</v>
      </c>
      <c r="AS82" s="18">
        <f t="shared" si="555"/>
        <v>148.74865550688</v>
      </c>
      <c r="AT82" s="18">
        <f t="shared" si="555"/>
        <v>148.74865550688</v>
      </c>
      <c r="AU82" s="18">
        <f t="shared" si="555"/>
        <v>148.74865550688</v>
      </c>
      <c r="AV82" s="18">
        <f t="shared" si="555"/>
        <v>148.74865550688</v>
      </c>
      <c r="AW82" s="18">
        <f t="shared" si="555"/>
        <v>148.74865550688</v>
      </c>
      <c r="AX82" s="18">
        <f t="shared" si="555"/>
        <v>148.74865550688</v>
      </c>
      <c r="AY82" s="18">
        <f t="shared" si="555"/>
        <v>148.74865550688</v>
      </c>
      <c r="AZ82" s="18">
        <f t="shared" si="555"/>
        <v>148.74865550688</v>
      </c>
      <c r="BA82" s="18">
        <f t="shared" si="555"/>
        <v>148.74865550688</v>
      </c>
      <c r="BB82" s="18">
        <f t="shared" si="555"/>
        <v>148.74865550688</v>
      </c>
      <c r="BC82" s="18">
        <f t="shared" si="555"/>
        <v>148.74865550688</v>
      </c>
      <c r="BD82" s="18">
        <f t="shared" si="555"/>
        <v>148.74865550688</v>
      </c>
      <c r="BE82" s="18">
        <f t="shared" si="555"/>
        <v>148.74865550688</v>
      </c>
      <c r="BF82" s="18">
        <f t="shared" si="555"/>
        <v>148.74865550688</v>
      </c>
      <c r="BG82" s="18">
        <f t="shared" si="555"/>
        <v>148.74865550688</v>
      </c>
      <c r="BH82" s="18">
        <f t="shared" si="555"/>
        <v>148.74865550688</v>
      </c>
      <c r="BI82" s="18">
        <f t="shared" si="555"/>
        <v>148.74865550688</v>
      </c>
      <c r="BJ82" s="18">
        <f t="shared" si="555"/>
        <v>148.74865550688</v>
      </c>
      <c r="BK82" s="18">
        <f t="shared" si="555"/>
        <v>148.74865550688</v>
      </c>
      <c r="BL82" s="18">
        <f t="shared" si="555"/>
        <v>148.74865550688</v>
      </c>
      <c r="BM82" s="18">
        <f t="shared" si="555"/>
        <v>148.74865550688</v>
      </c>
      <c r="BN82" s="18">
        <f t="shared" si="555"/>
        <v>148.74865550688</v>
      </c>
      <c r="BO82" s="18">
        <f t="shared" si="555"/>
        <v>148.74865550688</v>
      </c>
      <c r="BP82" s="18">
        <f t="shared" si="555"/>
        <v>148.74865550688</v>
      </c>
      <c r="BQ82" s="18">
        <f t="shared" si="554"/>
        <v>148.74865550688</v>
      </c>
      <c r="BR82" s="18">
        <f t="shared" si="554"/>
        <v>148.74865550688</v>
      </c>
      <c r="BS82" s="18">
        <f t="shared" si="554"/>
        <v>148.74865550688</v>
      </c>
      <c r="BT82" s="18">
        <f t="shared" si="554"/>
        <v>148.74865550688</v>
      </c>
      <c r="BU82" s="18">
        <f t="shared" si="554"/>
        <v>148.74865550688</v>
      </c>
      <c r="BV82" s="18">
        <f t="shared" si="554"/>
        <v>148.74865550688</v>
      </c>
      <c r="BW82" s="18">
        <f t="shared" si="554"/>
        <v>148.74865550688</v>
      </c>
      <c r="BX82" s="18">
        <f t="shared" si="554"/>
        <v>148.74865550688</v>
      </c>
      <c r="BY82" s="18">
        <f t="shared" si="554"/>
        <v>148.74865550688</v>
      </c>
      <c r="BZ82" s="18">
        <f t="shared" si="554"/>
        <v>148.74865550688</v>
      </c>
      <c r="CA82" s="18">
        <f t="shared" si="554"/>
        <v>148.74865550688</v>
      </c>
      <c r="CB82" s="18">
        <f t="shared" si="554"/>
        <v>148.74865550688</v>
      </c>
      <c r="CC82" s="18">
        <f t="shared" si="554"/>
        <v>148.74865550688</v>
      </c>
      <c r="CD82" s="18">
        <f t="shared" si="554"/>
        <v>148.74865550688</v>
      </c>
      <c r="CE82" s="18">
        <f t="shared" si="554"/>
        <v>148.74865550688</v>
      </c>
      <c r="CF82" s="18">
        <f t="shared" si="554"/>
        <v>148.74865550688</v>
      </c>
      <c r="CG82" s="18">
        <f t="shared" si="554"/>
        <v>148.74865550688</v>
      </c>
      <c r="CH82" s="18">
        <f t="shared" si="554"/>
        <v>148.74865550688</v>
      </c>
      <c r="CI82" s="18">
        <f t="shared" si="554"/>
        <v>148.74865550688</v>
      </c>
      <c r="CJ82" s="18">
        <f t="shared" si="554"/>
        <v>148.74865550688</v>
      </c>
      <c r="CK82" s="18">
        <f t="shared" si="554"/>
        <v>148.74865550688</v>
      </c>
      <c r="CL82" s="18">
        <f t="shared" si="554"/>
        <v>148.74865550688</v>
      </c>
      <c r="CM82" s="18">
        <f t="shared" si="554"/>
        <v>148.74865550688</v>
      </c>
      <c r="CN82" s="18">
        <f t="shared" si="554"/>
        <v>148.74865550688</v>
      </c>
      <c r="CO82" s="18">
        <f t="shared" si="554"/>
        <v>148.74865550688</v>
      </c>
      <c r="CP82" s="18">
        <f t="shared" si="554"/>
        <v>148.74865550688</v>
      </c>
      <c r="CQ82" s="18">
        <f t="shared" si="554"/>
        <v>148.74865550688</v>
      </c>
      <c r="CR82" s="18">
        <f t="shared" si="554"/>
        <v>148.74865550688</v>
      </c>
      <c r="CS82" s="18">
        <f t="shared" si="554"/>
        <v>148.74865550688</v>
      </c>
      <c r="CT82" s="18">
        <f t="shared" si="554"/>
        <v>148.74865550688</v>
      </c>
      <c r="CU82" s="18">
        <f t="shared" si="554"/>
        <v>148.74865550688</v>
      </c>
      <c r="CV82" s="18">
        <f t="shared" si="554"/>
        <v>148.74865550688</v>
      </c>
      <c r="CW82" s="18">
        <f t="shared" si="554"/>
        <v>148.74865550688</v>
      </c>
      <c r="CX82" s="18">
        <f t="shared" si="554"/>
        <v>148.74865550688</v>
      </c>
      <c r="CY82" s="18">
        <f t="shared" si="554"/>
        <v>148.74865550688</v>
      </c>
      <c r="DA82" s="18" t="str">
        <f t="shared" si="550"/>
        <v>LBC1</v>
      </c>
      <c r="DB82" s="18">
        <f t="shared" si="449"/>
        <v>148.74865550688</v>
      </c>
      <c r="DC82" s="18">
        <f t="shared" si="450"/>
        <v>297.49731101376</v>
      </c>
      <c r="DD82" s="18">
        <f t="shared" si="451"/>
        <v>446.24596652063997</v>
      </c>
      <c r="DE82" s="18">
        <f t="shared" si="452"/>
        <v>594.99462202751999</v>
      </c>
      <c r="DF82" s="18">
        <f t="shared" si="453"/>
        <v>743.74327753440002</v>
      </c>
      <c r="DG82" s="18">
        <f t="shared" si="454"/>
        <v>892.49193304128005</v>
      </c>
      <c r="DH82" s="18">
        <f t="shared" si="455"/>
        <v>1041.2405885481601</v>
      </c>
      <c r="DI82" s="18">
        <f t="shared" si="456"/>
        <v>1189.98924405504</v>
      </c>
      <c r="DJ82" s="18">
        <f t="shared" si="457"/>
        <v>1338.7378995619199</v>
      </c>
      <c r="DK82" s="18">
        <f t="shared" si="458"/>
        <v>1487.4865550687998</v>
      </c>
      <c r="DL82" s="18">
        <f t="shared" si="459"/>
        <v>1636.2352105756797</v>
      </c>
      <c r="DM82" s="18">
        <f t="shared" si="460"/>
        <v>1784.9838660825596</v>
      </c>
      <c r="DN82" s="18">
        <f t="shared" si="461"/>
        <v>1933.7325215894396</v>
      </c>
      <c r="DO82" s="18">
        <f t="shared" si="462"/>
        <v>2082.4811770963197</v>
      </c>
      <c r="DP82" s="18">
        <f t="shared" si="463"/>
        <v>2231.2298326031996</v>
      </c>
      <c r="DQ82" s="18">
        <f t="shared" si="464"/>
        <v>2379.9784881100795</v>
      </c>
      <c r="DR82" s="18">
        <f t="shared" si="465"/>
        <v>2528.7271436169594</v>
      </c>
      <c r="DS82" s="18">
        <f t="shared" si="466"/>
        <v>2677.4757991238394</v>
      </c>
      <c r="DT82" s="18">
        <f t="shared" si="467"/>
        <v>2826.2244546307193</v>
      </c>
      <c r="DU82" s="18">
        <f t="shared" si="468"/>
        <v>2974.9731101375992</v>
      </c>
      <c r="DV82" s="18">
        <f t="shared" si="469"/>
        <v>3123.7217656444791</v>
      </c>
      <c r="DW82" s="18">
        <f t="shared" si="470"/>
        <v>3272.470421151359</v>
      </c>
      <c r="DX82" s="18">
        <f t="shared" si="471"/>
        <v>3421.2190766582389</v>
      </c>
      <c r="DY82" s="18">
        <f t="shared" si="472"/>
        <v>3569.9677321651188</v>
      </c>
      <c r="DZ82" s="18">
        <f t="shared" si="473"/>
        <v>3718.7163876719987</v>
      </c>
      <c r="EA82" s="18">
        <f t="shared" si="474"/>
        <v>3867.4650431788787</v>
      </c>
      <c r="EB82" s="18">
        <f t="shared" si="475"/>
        <v>4016.2136986857586</v>
      </c>
      <c r="EC82" s="18">
        <f t="shared" si="476"/>
        <v>4164.9623541926385</v>
      </c>
      <c r="ED82" s="18">
        <f t="shared" si="477"/>
        <v>4313.7110096995184</v>
      </c>
      <c r="EE82" s="18">
        <f t="shared" si="478"/>
        <v>4462.4596652063983</v>
      </c>
      <c r="EF82" s="18">
        <f t="shared" si="479"/>
        <v>4611.2083207132782</v>
      </c>
      <c r="EG82" s="18">
        <f t="shared" si="480"/>
        <v>4759.9569762201581</v>
      </c>
      <c r="EH82" s="18">
        <f t="shared" si="481"/>
        <v>4908.7056317270381</v>
      </c>
      <c r="EI82" s="18">
        <f t="shared" si="482"/>
        <v>5057.454287233918</v>
      </c>
      <c r="EJ82" s="18">
        <f t="shared" si="483"/>
        <v>5206.2029427407979</v>
      </c>
      <c r="EK82" s="18">
        <f t="shared" si="484"/>
        <v>5354.9515982476778</v>
      </c>
      <c r="EL82" s="18">
        <f t="shared" si="485"/>
        <v>5503.7002537545577</v>
      </c>
      <c r="EM82" s="18">
        <f t="shared" si="486"/>
        <v>5652.4489092614376</v>
      </c>
      <c r="EN82" s="18">
        <f t="shared" si="487"/>
        <v>5801.1975647683175</v>
      </c>
      <c r="EO82" s="18">
        <f t="shared" si="488"/>
        <v>5949.9462202751974</v>
      </c>
      <c r="EP82" s="18">
        <f t="shared" si="489"/>
        <v>6098.6948757820774</v>
      </c>
      <c r="EQ82" s="18">
        <f t="shared" si="490"/>
        <v>6247.4435312889573</v>
      </c>
      <c r="ER82" s="18">
        <f t="shared" si="491"/>
        <v>6396.1921867958372</v>
      </c>
      <c r="ES82" s="18">
        <f t="shared" si="492"/>
        <v>6544.9408423027171</v>
      </c>
      <c r="ET82" s="18">
        <f t="shared" si="493"/>
        <v>6693.689497809597</v>
      </c>
      <c r="EU82" s="18">
        <f t="shared" si="494"/>
        <v>6842.4381533164769</v>
      </c>
      <c r="EV82" s="18">
        <f t="shared" si="495"/>
        <v>6991.1868088233568</v>
      </c>
      <c r="EW82" s="18">
        <f t="shared" si="496"/>
        <v>7139.9354643302368</v>
      </c>
      <c r="EX82" s="18">
        <f t="shared" si="497"/>
        <v>7288.6841198371167</v>
      </c>
      <c r="EY82" s="18">
        <f t="shared" si="498"/>
        <v>7437.4327753439966</v>
      </c>
      <c r="EZ82" s="18">
        <f t="shared" si="499"/>
        <v>7586.1814308508765</v>
      </c>
      <c r="FA82" s="18">
        <f t="shared" si="500"/>
        <v>7734.9300863577564</v>
      </c>
      <c r="FB82" s="18">
        <f t="shared" si="501"/>
        <v>7883.6787418646363</v>
      </c>
      <c r="FC82" s="18">
        <f t="shared" si="502"/>
        <v>8032.4273973715162</v>
      </c>
      <c r="FD82" s="18">
        <f t="shared" si="503"/>
        <v>8181.1760528783961</v>
      </c>
      <c r="FE82" s="18">
        <f t="shared" si="504"/>
        <v>8329.924708385277</v>
      </c>
      <c r="FF82" s="18">
        <f t="shared" si="505"/>
        <v>8478.6733638921578</v>
      </c>
      <c r="FG82" s="18">
        <f t="shared" si="506"/>
        <v>8627.4220193990386</v>
      </c>
      <c r="FH82" s="18">
        <f t="shared" si="507"/>
        <v>8776.1706749059194</v>
      </c>
      <c r="FI82" s="18">
        <f t="shared" si="508"/>
        <v>8924.9193304128003</v>
      </c>
      <c r="FJ82" s="18">
        <f t="shared" si="509"/>
        <v>9073.6679859196811</v>
      </c>
      <c r="FK82" s="18">
        <f t="shared" si="510"/>
        <v>9222.4166414265619</v>
      </c>
      <c r="FL82" s="18">
        <f t="shared" si="511"/>
        <v>9371.1652969334427</v>
      </c>
      <c r="FM82" s="18">
        <f t="shared" si="512"/>
        <v>9519.9139524403236</v>
      </c>
      <c r="FN82" s="18">
        <f t="shared" si="513"/>
        <v>9668.6626079472044</v>
      </c>
      <c r="FO82" s="18">
        <f t="shared" si="514"/>
        <v>9817.4112634540852</v>
      </c>
      <c r="FP82" s="18">
        <f t="shared" si="515"/>
        <v>9966.159918960966</v>
      </c>
      <c r="FQ82" s="18">
        <f t="shared" si="516"/>
        <v>10114.908574467847</v>
      </c>
      <c r="FR82" s="18">
        <f t="shared" si="517"/>
        <v>10263.657229974728</v>
      </c>
      <c r="FS82" s="18">
        <f t="shared" si="518"/>
        <v>10412.405885481608</v>
      </c>
      <c r="FT82" s="18">
        <f t="shared" si="519"/>
        <v>10561.154540988489</v>
      </c>
      <c r="FU82" s="18">
        <f t="shared" si="520"/>
        <v>10709.90319649537</v>
      </c>
      <c r="FV82" s="18">
        <f t="shared" si="521"/>
        <v>10858.651852002251</v>
      </c>
      <c r="FW82" s="18">
        <f t="shared" si="522"/>
        <v>11007.400507509132</v>
      </c>
      <c r="FX82" s="18">
        <f t="shared" si="523"/>
        <v>11156.149163016013</v>
      </c>
      <c r="FY82" s="18">
        <f t="shared" si="524"/>
        <v>11304.897818522893</v>
      </c>
      <c r="FZ82" s="18">
        <f t="shared" si="525"/>
        <v>11453.646474029774</v>
      </c>
      <c r="GA82" s="18">
        <f t="shared" si="526"/>
        <v>11602.395129536655</v>
      </c>
      <c r="GB82" s="18">
        <f t="shared" si="527"/>
        <v>11751.143785043536</v>
      </c>
      <c r="GC82" s="18">
        <f t="shared" si="528"/>
        <v>11899.892440550417</v>
      </c>
      <c r="GD82" s="18">
        <f t="shared" si="529"/>
        <v>12048.641096057298</v>
      </c>
      <c r="GE82" s="18">
        <f t="shared" si="530"/>
        <v>12197.389751564178</v>
      </c>
      <c r="GF82" s="18">
        <f t="shared" si="531"/>
        <v>12346.138407071059</v>
      </c>
      <c r="GG82" s="18">
        <f t="shared" si="532"/>
        <v>12494.88706257794</v>
      </c>
      <c r="GH82" s="18">
        <f t="shared" si="533"/>
        <v>12643.635718084821</v>
      </c>
      <c r="GI82" s="18">
        <f t="shared" si="534"/>
        <v>12792.384373591702</v>
      </c>
      <c r="GJ82" s="18">
        <f t="shared" si="535"/>
        <v>12941.133029098582</v>
      </c>
      <c r="GK82" s="18">
        <f t="shared" si="536"/>
        <v>13089.881684605463</v>
      </c>
      <c r="GL82" s="18">
        <f t="shared" si="537"/>
        <v>13238.630340112344</v>
      </c>
      <c r="GM82" s="18">
        <f t="shared" si="538"/>
        <v>13387.378995619225</v>
      </c>
      <c r="GN82" s="18">
        <f t="shared" si="539"/>
        <v>13536.127651126106</v>
      </c>
      <c r="GO82" s="18">
        <f t="shared" si="540"/>
        <v>13684.876306632987</v>
      </c>
      <c r="GP82" s="18">
        <f t="shared" si="541"/>
        <v>13833.624962139867</v>
      </c>
      <c r="GQ82" s="18">
        <f t="shared" si="542"/>
        <v>13982.373617646748</v>
      </c>
      <c r="GR82" s="18">
        <f t="shared" si="543"/>
        <v>14131.122273153629</v>
      </c>
      <c r="GS82" s="18">
        <f t="shared" si="544"/>
        <v>14279.87092866051</v>
      </c>
      <c r="GT82" s="18">
        <f t="shared" si="545"/>
        <v>14428.619584167391</v>
      </c>
      <c r="GU82" s="18">
        <f t="shared" si="546"/>
        <v>14577.368239674272</v>
      </c>
      <c r="GV82" s="18">
        <f t="shared" si="547"/>
        <v>14726.116895181152</v>
      </c>
      <c r="GW82" s="18">
        <f t="shared" si="548"/>
        <v>14874.865550688033</v>
      </c>
      <c r="GX82" s="18"/>
    </row>
    <row r="83" spans="2:206" x14ac:dyDescent="0.25">
      <c r="B83" t="s">
        <v>159</v>
      </c>
      <c r="C83">
        <v>1.87</v>
      </c>
      <c r="D83" s="18">
        <f t="shared" si="549"/>
        <v>194.51747258592002</v>
      </c>
      <c r="E83" s="18">
        <f t="shared" si="555"/>
        <v>194.51747258592002</v>
      </c>
      <c r="F83" s="18">
        <f t="shared" si="555"/>
        <v>194.51747258592002</v>
      </c>
      <c r="G83" s="18">
        <f t="shared" si="555"/>
        <v>194.51747258592002</v>
      </c>
      <c r="H83" s="18">
        <f t="shared" si="555"/>
        <v>194.51747258592002</v>
      </c>
      <c r="I83" s="18">
        <f t="shared" si="555"/>
        <v>194.51747258592002</v>
      </c>
      <c r="J83" s="18">
        <f t="shared" si="555"/>
        <v>194.51747258592002</v>
      </c>
      <c r="K83" s="18">
        <f t="shared" si="555"/>
        <v>194.51747258592002</v>
      </c>
      <c r="L83" s="18">
        <f t="shared" si="555"/>
        <v>194.51747258592002</v>
      </c>
      <c r="M83" s="18">
        <f t="shared" si="555"/>
        <v>194.51747258592002</v>
      </c>
      <c r="N83" s="18">
        <f t="shared" si="555"/>
        <v>194.51747258592002</v>
      </c>
      <c r="O83" s="18">
        <f t="shared" si="555"/>
        <v>194.51747258592002</v>
      </c>
      <c r="P83" s="18">
        <f t="shared" si="555"/>
        <v>194.51747258592002</v>
      </c>
      <c r="Q83" s="18">
        <f t="shared" si="555"/>
        <v>194.51747258592002</v>
      </c>
      <c r="R83" s="18">
        <f t="shared" si="555"/>
        <v>194.51747258592002</v>
      </c>
      <c r="S83" s="18">
        <f t="shared" si="555"/>
        <v>194.51747258592002</v>
      </c>
      <c r="T83" s="18">
        <f t="shared" si="555"/>
        <v>194.51747258592002</v>
      </c>
      <c r="U83" s="18">
        <f t="shared" si="555"/>
        <v>194.51747258592002</v>
      </c>
      <c r="V83" s="18">
        <f t="shared" si="555"/>
        <v>194.51747258592002</v>
      </c>
      <c r="W83" s="18">
        <f t="shared" si="555"/>
        <v>194.51747258592002</v>
      </c>
      <c r="X83" s="18">
        <f t="shared" si="555"/>
        <v>194.51747258592002</v>
      </c>
      <c r="Y83" s="18">
        <f t="shared" si="555"/>
        <v>194.51747258592002</v>
      </c>
      <c r="Z83" s="18">
        <f t="shared" si="555"/>
        <v>194.51747258592002</v>
      </c>
      <c r="AA83" s="18">
        <f t="shared" si="555"/>
        <v>194.51747258592002</v>
      </c>
      <c r="AB83" s="18">
        <f t="shared" si="555"/>
        <v>194.51747258592002</v>
      </c>
      <c r="AC83" s="18">
        <f t="shared" si="555"/>
        <v>194.51747258592002</v>
      </c>
      <c r="AD83" s="18">
        <f t="shared" si="555"/>
        <v>194.51747258592002</v>
      </c>
      <c r="AE83" s="18">
        <f t="shared" si="555"/>
        <v>194.51747258592002</v>
      </c>
      <c r="AF83" s="18">
        <f t="shared" si="555"/>
        <v>194.51747258592002</v>
      </c>
      <c r="AG83" s="18">
        <f t="shared" si="555"/>
        <v>194.51747258592002</v>
      </c>
      <c r="AH83" s="18">
        <f t="shared" si="555"/>
        <v>194.51747258592002</v>
      </c>
      <c r="AI83" s="18">
        <f t="shared" si="555"/>
        <v>194.51747258592002</v>
      </c>
      <c r="AJ83" s="18">
        <f t="shared" si="555"/>
        <v>194.51747258592002</v>
      </c>
      <c r="AK83" s="18">
        <f t="shared" si="555"/>
        <v>194.51747258592002</v>
      </c>
      <c r="AL83" s="18">
        <f t="shared" si="555"/>
        <v>194.51747258592002</v>
      </c>
      <c r="AM83" s="18">
        <f t="shared" si="555"/>
        <v>194.51747258592002</v>
      </c>
      <c r="AN83" s="18">
        <f t="shared" si="555"/>
        <v>194.51747258592002</v>
      </c>
      <c r="AO83" s="18">
        <f t="shared" si="555"/>
        <v>194.51747258592002</v>
      </c>
      <c r="AP83" s="18">
        <f t="shared" si="555"/>
        <v>194.51747258592002</v>
      </c>
      <c r="AQ83" s="18">
        <f t="shared" si="555"/>
        <v>194.51747258592002</v>
      </c>
      <c r="AR83" s="18">
        <f t="shared" si="555"/>
        <v>194.51747258592002</v>
      </c>
      <c r="AS83" s="18">
        <f t="shared" si="555"/>
        <v>194.51747258592002</v>
      </c>
      <c r="AT83" s="18">
        <f t="shared" si="555"/>
        <v>194.51747258592002</v>
      </c>
      <c r="AU83" s="18">
        <f t="shared" si="555"/>
        <v>194.51747258592002</v>
      </c>
      <c r="AV83" s="18">
        <f t="shared" si="555"/>
        <v>194.51747258592002</v>
      </c>
      <c r="AW83" s="18">
        <f t="shared" si="555"/>
        <v>194.51747258592002</v>
      </c>
      <c r="AX83" s="18">
        <f t="shared" si="555"/>
        <v>194.51747258592002</v>
      </c>
      <c r="AY83" s="18">
        <f t="shared" si="555"/>
        <v>194.51747258592002</v>
      </c>
      <c r="AZ83" s="18">
        <f t="shared" si="555"/>
        <v>194.51747258592002</v>
      </c>
      <c r="BA83" s="18">
        <f t="shared" si="555"/>
        <v>194.51747258592002</v>
      </c>
      <c r="BB83" s="18">
        <f t="shared" si="555"/>
        <v>194.51747258592002</v>
      </c>
      <c r="BC83" s="18">
        <f t="shared" si="555"/>
        <v>194.51747258592002</v>
      </c>
      <c r="BD83" s="18">
        <f t="shared" si="555"/>
        <v>194.51747258592002</v>
      </c>
      <c r="BE83" s="18">
        <f t="shared" si="555"/>
        <v>194.51747258592002</v>
      </c>
      <c r="BF83" s="18">
        <f t="shared" si="555"/>
        <v>194.51747258592002</v>
      </c>
      <c r="BG83" s="18">
        <f t="shared" si="555"/>
        <v>194.51747258592002</v>
      </c>
      <c r="BH83" s="18">
        <f t="shared" si="555"/>
        <v>194.51747258592002</v>
      </c>
      <c r="BI83" s="18">
        <f t="shared" si="555"/>
        <v>194.51747258592002</v>
      </c>
      <c r="BJ83" s="18">
        <f t="shared" si="555"/>
        <v>194.51747258592002</v>
      </c>
      <c r="BK83" s="18">
        <f t="shared" si="555"/>
        <v>194.51747258592002</v>
      </c>
      <c r="BL83" s="18">
        <f t="shared" si="555"/>
        <v>194.51747258592002</v>
      </c>
      <c r="BM83" s="18">
        <f t="shared" si="555"/>
        <v>194.51747258592002</v>
      </c>
      <c r="BN83" s="18">
        <f t="shared" si="555"/>
        <v>194.51747258592002</v>
      </c>
      <c r="BO83" s="18">
        <f t="shared" si="555"/>
        <v>194.51747258592002</v>
      </c>
      <c r="BP83" s="18">
        <f t="shared" si="555"/>
        <v>194.51747258592002</v>
      </c>
      <c r="BQ83" s="18">
        <f t="shared" si="554"/>
        <v>194.51747258592002</v>
      </c>
      <c r="BR83" s="18">
        <f t="shared" si="554"/>
        <v>194.51747258592002</v>
      </c>
      <c r="BS83" s="18">
        <f t="shared" si="554"/>
        <v>194.51747258592002</v>
      </c>
      <c r="BT83" s="18">
        <f t="shared" si="554"/>
        <v>194.51747258592002</v>
      </c>
      <c r="BU83" s="18">
        <f t="shared" si="554"/>
        <v>194.51747258592002</v>
      </c>
      <c r="BV83" s="18">
        <f t="shared" si="554"/>
        <v>194.51747258592002</v>
      </c>
      <c r="BW83" s="18">
        <f t="shared" si="554"/>
        <v>194.51747258592002</v>
      </c>
      <c r="BX83" s="18">
        <f t="shared" si="554"/>
        <v>194.51747258592002</v>
      </c>
      <c r="BY83" s="18">
        <f t="shared" si="554"/>
        <v>194.51747258592002</v>
      </c>
      <c r="BZ83" s="18">
        <f t="shared" si="554"/>
        <v>194.51747258592002</v>
      </c>
      <c r="CA83" s="18">
        <f t="shared" si="554"/>
        <v>194.51747258592002</v>
      </c>
      <c r="CB83" s="18">
        <f t="shared" si="554"/>
        <v>194.51747258592002</v>
      </c>
      <c r="CC83" s="18">
        <f t="shared" si="554"/>
        <v>194.51747258592002</v>
      </c>
      <c r="CD83" s="18">
        <f t="shared" si="554"/>
        <v>194.51747258592002</v>
      </c>
      <c r="CE83" s="18">
        <f t="shared" si="554"/>
        <v>194.51747258592002</v>
      </c>
      <c r="CF83" s="18">
        <f t="shared" si="554"/>
        <v>194.51747258592002</v>
      </c>
      <c r="CG83" s="18">
        <f t="shared" si="554"/>
        <v>194.51747258592002</v>
      </c>
      <c r="CH83" s="18">
        <f t="shared" si="554"/>
        <v>194.51747258592002</v>
      </c>
      <c r="CI83" s="18">
        <f t="shared" si="554"/>
        <v>194.51747258592002</v>
      </c>
      <c r="CJ83" s="18">
        <f t="shared" si="554"/>
        <v>194.51747258592002</v>
      </c>
      <c r="CK83" s="18">
        <f t="shared" si="554"/>
        <v>194.51747258592002</v>
      </c>
      <c r="CL83" s="18">
        <f t="shared" si="554"/>
        <v>194.51747258592002</v>
      </c>
      <c r="CM83" s="18">
        <f t="shared" si="554"/>
        <v>194.51747258592002</v>
      </c>
      <c r="CN83" s="18">
        <f t="shared" si="554"/>
        <v>194.51747258592002</v>
      </c>
      <c r="CO83" s="18">
        <f t="shared" si="554"/>
        <v>194.51747258592002</v>
      </c>
      <c r="CP83" s="18">
        <f t="shared" si="554"/>
        <v>194.51747258592002</v>
      </c>
      <c r="CQ83" s="18">
        <f t="shared" si="554"/>
        <v>194.51747258592002</v>
      </c>
      <c r="CR83" s="18">
        <f t="shared" si="554"/>
        <v>194.51747258592002</v>
      </c>
      <c r="CS83" s="18">
        <f t="shared" si="554"/>
        <v>194.51747258592002</v>
      </c>
      <c r="CT83" s="18">
        <f t="shared" si="554"/>
        <v>194.51747258592002</v>
      </c>
      <c r="CU83" s="18">
        <f t="shared" si="554"/>
        <v>194.51747258592002</v>
      </c>
      <c r="CV83" s="18">
        <f t="shared" si="554"/>
        <v>194.51747258592002</v>
      </c>
      <c r="CW83" s="18">
        <f t="shared" si="554"/>
        <v>194.51747258592002</v>
      </c>
      <c r="CX83" s="18">
        <f t="shared" si="554"/>
        <v>194.51747258592002</v>
      </c>
      <c r="CY83" s="18">
        <f t="shared" si="554"/>
        <v>194.51747258592002</v>
      </c>
      <c r="DA83" s="18" t="str">
        <f t="shared" si="550"/>
        <v>CDE2</v>
      </c>
      <c r="DB83" s="18">
        <f t="shared" si="449"/>
        <v>194.51747258592002</v>
      </c>
      <c r="DC83" s="18">
        <f t="shared" si="450"/>
        <v>389.03494517184004</v>
      </c>
      <c r="DD83" s="18">
        <f t="shared" si="451"/>
        <v>583.55241775776005</v>
      </c>
      <c r="DE83" s="18">
        <f t="shared" si="452"/>
        <v>778.06989034368007</v>
      </c>
      <c r="DF83" s="18">
        <f t="shared" si="453"/>
        <v>972.58736292960009</v>
      </c>
      <c r="DG83" s="18">
        <f t="shared" si="454"/>
        <v>1167.1048355155201</v>
      </c>
      <c r="DH83" s="18">
        <f t="shared" si="455"/>
        <v>1361.62230810144</v>
      </c>
      <c r="DI83" s="18">
        <f t="shared" si="456"/>
        <v>1556.1397806873601</v>
      </c>
      <c r="DJ83" s="18">
        <f t="shared" si="457"/>
        <v>1750.6572532732803</v>
      </c>
      <c r="DK83" s="18">
        <f t="shared" si="458"/>
        <v>1945.1747258592004</v>
      </c>
      <c r="DL83" s="18">
        <f t="shared" si="459"/>
        <v>2139.6921984451205</v>
      </c>
      <c r="DM83" s="18">
        <f t="shared" si="460"/>
        <v>2334.2096710310407</v>
      </c>
      <c r="DN83" s="18">
        <f t="shared" si="461"/>
        <v>2528.7271436169608</v>
      </c>
      <c r="DO83" s="18">
        <f t="shared" si="462"/>
        <v>2723.2446162028809</v>
      </c>
      <c r="DP83" s="18">
        <f t="shared" si="463"/>
        <v>2917.7620887888011</v>
      </c>
      <c r="DQ83" s="18">
        <f t="shared" si="464"/>
        <v>3112.2795613747212</v>
      </c>
      <c r="DR83" s="18">
        <f t="shared" si="465"/>
        <v>3306.7970339606413</v>
      </c>
      <c r="DS83" s="18">
        <f t="shared" si="466"/>
        <v>3501.3145065465615</v>
      </c>
      <c r="DT83" s="18">
        <f t="shared" si="467"/>
        <v>3695.8319791324816</v>
      </c>
      <c r="DU83" s="18">
        <f t="shared" si="468"/>
        <v>3890.3494517184017</v>
      </c>
      <c r="DV83" s="18">
        <f t="shared" si="469"/>
        <v>4084.8669243043219</v>
      </c>
      <c r="DW83" s="18">
        <f t="shared" si="470"/>
        <v>4279.384396890242</v>
      </c>
      <c r="DX83" s="18">
        <f t="shared" si="471"/>
        <v>4473.9018694761617</v>
      </c>
      <c r="DY83" s="18">
        <f t="shared" si="472"/>
        <v>4668.4193420620813</v>
      </c>
      <c r="DZ83" s="18">
        <f t="shared" si="473"/>
        <v>4862.936814648001</v>
      </c>
      <c r="EA83" s="18">
        <f t="shared" si="474"/>
        <v>5057.4542872339207</v>
      </c>
      <c r="EB83" s="18">
        <f t="shared" si="475"/>
        <v>5251.9717598198404</v>
      </c>
      <c r="EC83" s="18">
        <f t="shared" si="476"/>
        <v>5446.48923240576</v>
      </c>
      <c r="ED83" s="18">
        <f t="shared" si="477"/>
        <v>5641.0067049916797</v>
      </c>
      <c r="EE83" s="18">
        <f t="shared" si="478"/>
        <v>5835.5241775775994</v>
      </c>
      <c r="EF83" s="18">
        <f t="shared" si="479"/>
        <v>6030.0416501635191</v>
      </c>
      <c r="EG83" s="18">
        <f t="shared" si="480"/>
        <v>6224.5591227494388</v>
      </c>
      <c r="EH83" s="18">
        <f t="shared" si="481"/>
        <v>6419.0765953353584</v>
      </c>
      <c r="EI83" s="18">
        <f t="shared" si="482"/>
        <v>6613.5940679212781</v>
      </c>
      <c r="EJ83" s="18">
        <f t="shared" si="483"/>
        <v>6808.1115405071978</v>
      </c>
      <c r="EK83" s="18">
        <f t="shared" si="484"/>
        <v>7002.6290130931175</v>
      </c>
      <c r="EL83" s="18">
        <f t="shared" si="485"/>
        <v>7197.1464856790371</v>
      </c>
      <c r="EM83" s="18">
        <f t="shared" si="486"/>
        <v>7391.6639582649568</v>
      </c>
      <c r="EN83" s="18">
        <f t="shared" si="487"/>
        <v>7586.1814308508765</v>
      </c>
      <c r="EO83" s="18">
        <f t="shared" si="488"/>
        <v>7780.6989034367962</v>
      </c>
      <c r="EP83" s="18">
        <f t="shared" si="489"/>
        <v>7975.2163760227158</v>
      </c>
      <c r="EQ83" s="18">
        <f t="shared" si="490"/>
        <v>8169.7338486086355</v>
      </c>
      <c r="ER83" s="18">
        <f t="shared" si="491"/>
        <v>8364.2513211945552</v>
      </c>
      <c r="ES83" s="18">
        <f t="shared" si="492"/>
        <v>8558.7687937804749</v>
      </c>
      <c r="ET83" s="18">
        <f t="shared" si="493"/>
        <v>8753.2862663663946</v>
      </c>
      <c r="EU83" s="18">
        <f t="shared" si="494"/>
        <v>8947.8037389523142</v>
      </c>
      <c r="EV83" s="18">
        <f t="shared" si="495"/>
        <v>9142.3212115382339</v>
      </c>
      <c r="EW83" s="18">
        <f t="shared" si="496"/>
        <v>9336.8386841241536</v>
      </c>
      <c r="EX83" s="18">
        <f t="shared" si="497"/>
        <v>9531.3561567100733</v>
      </c>
      <c r="EY83" s="18">
        <f t="shared" si="498"/>
        <v>9725.8736292959929</v>
      </c>
      <c r="EZ83" s="18">
        <f t="shared" si="499"/>
        <v>9920.3911018819126</v>
      </c>
      <c r="FA83" s="18">
        <f t="shared" si="500"/>
        <v>10114.908574467832</v>
      </c>
      <c r="FB83" s="18">
        <f t="shared" si="501"/>
        <v>10309.426047053752</v>
      </c>
      <c r="FC83" s="18">
        <f t="shared" si="502"/>
        <v>10503.943519639672</v>
      </c>
      <c r="FD83" s="18">
        <f t="shared" si="503"/>
        <v>10698.460992225591</v>
      </c>
      <c r="FE83" s="18">
        <f t="shared" si="504"/>
        <v>10892.978464811511</v>
      </c>
      <c r="FF83" s="18">
        <f t="shared" si="505"/>
        <v>11087.495937397431</v>
      </c>
      <c r="FG83" s="18">
        <f t="shared" si="506"/>
        <v>11282.01340998335</v>
      </c>
      <c r="FH83" s="18">
        <f t="shared" si="507"/>
        <v>11476.53088256927</v>
      </c>
      <c r="FI83" s="18">
        <f t="shared" si="508"/>
        <v>11671.04835515519</v>
      </c>
      <c r="FJ83" s="18">
        <f t="shared" si="509"/>
        <v>11865.565827741109</v>
      </c>
      <c r="FK83" s="18">
        <f t="shared" si="510"/>
        <v>12060.083300327029</v>
      </c>
      <c r="FL83" s="18">
        <f t="shared" si="511"/>
        <v>12254.600772912949</v>
      </c>
      <c r="FM83" s="18">
        <f t="shared" si="512"/>
        <v>12449.118245498868</v>
      </c>
      <c r="FN83" s="18">
        <f t="shared" si="513"/>
        <v>12643.635718084788</v>
      </c>
      <c r="FO83" s="18">
        <f t="shared" si="514"/>
        <v>12838.153190670708</v>
      </c>
      <c r="FP83" s="18">
        <f t="shared" si="515"/>
        <v>13032.670663256627</v>
      </c>
      <c r="FQ83" s="18">
        <f t="shared" si="516"/>
        <v>13227.188135842547</v>
      </c>
      <c r="FR83" s="18">
        <f t="shared" si="517"/>
        <v>13421.705608428467</v>
      </c>
      <c r="FS83" s="18">
        <f t="shared" si="518"/>
        <v>13616.223081014386</v>
      </c>
      <c r="FT83" s="18">
        <f t="shared" si="519"/>
        <v>13810.740553600306</v>
      </c>
      <c r="FU83" s="18">
        <f t="shared" si="520"/>
        <v>14005.258026186226</v>
      </c>
      <c r="FV83" s="18">
        <f t="shared" si="521"/>
        <v>14199.775498772146</v>
      </c>
      <c r="FW83" s="18">
        <f t="shared" si="522"/>
        <v>14394.292971358065</v>
      </c>
      <c r="FX83" s="18">
        <f t="shared" si="523"/>
        <v>14588.810443943985</v>
      </c>
      <c r="FY83" s="18">
        <f t="shared" si="524"/>
        <v>14783.327916529905</v>
      </c>
      <c r="FZ83" s="18">
        <f t="shared" si="525"/>
        <v>14977.845389115824</v>
      </c>
      <c r="GA83" s="18">
        <f t="shared" si="526"/>
        <v>15172.362861701744</v>
      </c>
      <c r="GB83" s="18">
        <f t="shared" si="527"/>
        <v>15366.880334287664</v>
      </c>
      <c r="GC83" s="18">
        <f t="shared" si="528"/>
        <v>15561.397806873583</v>
      </c>
      <c r="GD83" s="18">
        <f t="shared" si="529"/>
        <v>15755.915279459503</v>
      </c>
      <c r="GE83" s="18">
        <f t="shared" si="530"/>
        <v>15950.432752045423</v>
      </c>
      <c r="GF83" s="18">
        <f t="shared" si="531"/>
        <v>16144.950224631342</v>
      </c>
      <c r="GG83" s="18">
        <f t="shared" si="532"/>
        <v>16339.467697217262</v>
      </c>
      <c r="GH83" s="18">
        <f t="shared" si="533"/>
        <v>16533.985169803182</v>
      </c>
      <c r="GI83" s="18">
        <f t="shared" si="534"/>
        <v>16728.502642389103</v>
      </c>
      <c r="GJ83" s="18">
        <f t="shared" si="535"/>
        <v>16923.020114975025</v>
      </c>
      <c r="GK83" s="18">
        <f t="shared" si="536"/>
        <v>17117.537587560946</v>
      </c>
      <c r="GL83" s="18">
        <f t="shared" si="537"/>
        <v>17312.055060146868</v>
      </c>
      <c r="GM83" s="18">
        <f t="shared" si="538"/>
        <v>17506.572532732789</v>
      </c>
      <c r="GN83" s="18">
        <f t="shared" si="539"/>
        <v>17701.090005318711</v>
      </c>
      <c r="GO83" s="18">
        <f t="shared" si="540"/>
        <v>17895.607477904632</v>
      </c>
      <c r="GP83" s="18">
        <f t="shared" si="541"/>
        <v>18090.124950490554</v>
      </c>
      <c r="GQ83" s="18">
        <f t="shared" si="542"/>
        <v>18284.642423076475</v>
      </c>
      <c r="GR83" s="18">
        <f t="shared" si="543"/>
        <v>18479.159895662397</v>
      </c>
      <c r="GS83" s="18">
        <f t="shared" si="544"/>
        <v>18673.677368248318</v>
      </c>
      <c r="GT83" s="18">
        <f t="shared" si="545"/>
        <v>18868.19484083424</v>
      </c>
      <c r="GU83" s="18">
        <f t="shared" si="546"/>
        <v>19062.712313420161</v>
      </c>
      <c r="GV83" s="18">
        <f t="shared" si="547"/>
        <v>19257.229786006083</v>
      </c>
      <c r="GW83" s="18">
        <f t="shared" si="548"/>
        <v>19451.747258592004</v>
      </c>
      <c r="GX83" s="18"/>
    </row>
    <row r="84" spans="2:206" x14ac:dyDescent="0.25">
      <c r="B84" t="s">
        <v>155</v>
      </c>
      <c r="C84">
        <v>1.62</v>
      </c>
      <c r="D84" s="18">
        <f t="shared" si="549"/>
        <v>168.51246288192002</v>
      </c>
      <c r="E84" s="18">
        <f t="shared" si="555"/>
        <v>168.51246288192002</v>
      </c>
      <c r="F84" s="18">
        <f t="shared" si="555"/>
        <v>168.51246288192002</v>
      </c>
      <c r="G84" s="18">
        <f t="shared" si="555"/>
        <v>168.51246288192002</v>
      </c>
      <c r="H84" s="18">
        <f t="shared" si="555"/>
        <v>168.51246288192002</v>
      </c>
      <c r="I84" s="18">
        <f t="shared" si="555"/>
        <v>168.51246288192002</v>
      </c>
      <c r="J84" s="18">
        <f t="shared" si="555"/>
        <v>168.51246288192002</v>
      </c>
      <c r="K84" s="18">
        <f t="shared" si="555"/>
        <v>168.51246288192002</v>
      </c>
      <c r="L84" s="18">
        <f t="shared" si="555"/>
        <v>168.51246288192002</v>
      </c>
      <c r="M84" s="18">
        <f t="shared" si="555"/>
        <v>168.51246288192002</v>
      </c>
      <c r="N84" s="18">
        <f t="shared" si="555"/>
        <v>168.51246288192002</v>
      </c>
      <c r="O84" s="18">
        <f t="shared" si="555"/>
        <v>168.51246288192002</v>
      </c>
      <c r="P84" s="18">
        <f t="shared" si="555"/>
        <v>168.51246288192002</v>
      </c>
      <c r="Q84" s="18">
        <f t="shared" si="555"/>
        <v>168.51246288192002</v>
      </c>
      <c r="R84" s="18">
        <f t="shared" si="555"/>
        <v>168.51246288192002</v>
      </c>
      <c r="S84" s="18">
        <f t="shared" si="555"/>
        <v>168.51246288192002</v>
      </c>
      <c r="T84" s="18">
        <f t="shared" si="555"/>
        <v>168.51246288192002</v>
      </c>
      <c r="U84" s="18">
        <f t="shared" si="555"/>
        <v>168.51246288192002</v>
      </c>
      <c r="V84" s="18">
        <f t="shared" si="555"/>
        <v>168.51246288192002</v>
      </c>
      <c r="W84" s="18">
        <f t="shared" si="555"/>
        <v>168.51246288192002</v>
      </c>
      <c r="X84" s="18">
        <f t="shared" si="555"/>
        <v>168.51246288192002</v>
      </c>
      <c r="Y84" s="18">
        <f t="shared" si="555"/>
        <v>168.51246288192002</v>
      </c>
      <c r="Z84" s="18">
        <f t="shared" si="555"/>
        <v>168.51246288192002</v>
      </c>
      <c r="AA84" s="18">
        <f t="shared" si="555"/>
        <v>168.51246288192002</v>
      </c>
      <c r="AB84" s="18">
        <f t="shared" si="555"/>
        <v>168.51246288192002</v>
      </c>
      <c r="AC84" s="18">
        <f t="shared" si="555"/>
        <v>168.51246288192002</v>
      </c>
      <c r="AD84" s="18">
        <f t="shared" si="555"/>
        <v>168.51246288192002</v>
      </c>
      <c r="AE84" s="18">
        <f t="shared" si="555"/>
        <v>168.51246288192002</v>
      </c>
      <c r="AF84" s="18">
        <f t="shared" si="555"/>
        <v>168.51246288192002</v>
      </c>
      <c r="AG84" s="18">
        <f t="shared" si="555"/>
        <v>168.51246288192002</v>
      </c>
      <c r="AH84" s="18">
        <f t="shared" si="555"/>
        <v>168.51246288192002</v>
      </c>
      <c r="AI84" s="18">
        <f t="shared" si="555"/>
        <v>168.51246288192002</v>
      </c>
      <c r="AJ84" s="18">
        <f t="shared" si="555"/>
        <v>168.51246288192002</v>
      </c>
      <c r="AK84" s="18">
        <f t="shared" si="555"/>
        <v>168.51246288192002</v>
      </c>
      <c r="AL84" s="18">
        <f t="shared" si="555"/>
        <v>168.51246288192002</v>
      </c>
      <c r="AM84" s="18">
        <f t="shared" si="555"/>
        <v>168.51246288192002</v>
      </c>
      <c r="AN84" s="18">
        <f t="shared" si="555"/>
        <v>168.51246288192002</v>
      </c>
      <c r="AO84" s="18">
        <f t="shared" si="555"/>
        <v>168.51246288192002</v>
      </c>
      <c r="AP84" s="18">
        <f t="shared" si="555"/>
        <v>168.51246288192002</v>
      </c>
      <c r="AQ84" s="18">
        <f t="shared" si="555"/>
        <v>168.51246288192002</v>
      </c>
      <c r="AR84" s="18">
        <f t="shared" si="555"/>
        <v>168.51246288192002</v>
      </c>
      <c r="AS84" s="18">
        <f t="shared" si="555"/>
        <v>168.51246288192002</v>
      </c>
      <c r="AT84" s="18">
        <f t="shared" si="555"/>
        <v>168.51246288192002</v>
      </c>
      <c r="AU84" s="18">
        <f t="shared" si="555"/>
        <v>168.51246288192002</v>
      </c>
      <c r="AV84" s="18">
        <f t="shared" si="555"/>
        <v>168.51246288192002</v>
      </c>
      <c r="AW84" s="18">
        <f t="shared" si="555"/>
        <v>168.51246288192002</v>
      </c>
      <c r="AX84" s="18">
        <f t="shared" si="555"/>
        <v>168.51246288192002</v>
      </c>
      <c r="AY84" s="18">
        <f t="shared" si="555"/>
        <v>168.51246288192002</v>
      </c>
      <c r="AZ84" s="18">
        <f t="shared" si="555"/>
        <v>168.51246288192002</v>
      </c>
      <c r="BA84" s="18">
        <f t="shared" si="555"/>
        <v>168.51246288192002</v>
      </c>
      <c r="BB84" s="18">
        <f t="shared" si="555"/>
        <v>168.51246288192002</v>
      </c>
      <c r="BC84" s="18">
        <f t="shared" si="555"/>
        <v>168.51246288192002</v>
      </c>
      <c r="BD84" s="18">
        <f t="shared" si="555"/>
        <v>168.51246288192002</v>
      </c>
      <c r="BE84" s="18">
        <f t="shared" si="555"/>
        <v>168.51246288192002</v>
      </c>
      <c r="BF84" s="18">
        <f t="shared" si="555"/>
        <v>168.51246288192002</v>
      </c>
      <c r="BG84" s="18">
        <f t="shared" si="555"/>
        <v>168.51246288192002</v>
      </c>
      <c r="BH84" s="18">
        <f t="shared" si="555"/>
        <v>168.51246288192002</v>
      </c>
      <c r="BI84" s="18">
        <f t="shared" si="555"/>
        <v>168.51246288192002</v>
      </c>
      <c r="BJ84" s="18">
        <f t="shared" si="555"/>
        <v>168.51246288192002</v>
      </c>
      <c r="BK84" s="18">
        <f t="shared" si="555"/>
        <v>168.51246288192002</v>
      </c>
      <c r="BL84" s="18">
        <f t="shared" si="555"/>
        <v>168.51246288192002</v>
      </c>
      <c r="BM84" s="18">
        <f t="shared" si="555"/>
        <v>168.51246288192002</v>
      </c>
      <c r="BN84" s="18">
        <f t="shared" si="555"/>
        <v>168.51246288192002</v>
      </c>
      <c r="BO84" s="18">
        <f t="shared" si="555"/>
        <v>168.51246288192002</v>
      </c>
      <c r="BP84" s="18">
        <f t="shared" si="555"/>
        <v>168.51246288192002</v>
      </c>
      <c r="BQ84" s="18">
        <f t="shared" si="554"/>
        <v>168.51246288192002</v>
      </c>
      <c r="BR84" s="18">
        <f t="shared" si="554"/>
        <v>168.51246288192002</v>
      </c>
      <c r="BS84" s="18">
        <f t="shared" si="554"/>
        <v>168.51246288192002</v>
      </c>
      <c r="BT84" s="18">
        <f t="shared" si="554"/>
        <v>168.51246288192002</v>
      </c>
      <c r="BU84" s="18">
        <f t="shared" si="554"/>
        <v>168.51246288192002</v>
      </c>
      <c r="BV84" s="18">
        <f t="shared" si="554"/>
        <v>168.51246288192002</v>
      </c>
      <c r="BW84" s="18">
        <f t="shared" si="554"/>
        <v>168.51246288192002</v>
      </c>
      <c r="BX84" s="18">
        <f t="shared" si="554"/>
        <v>168.51246288192002</v>
      </c>
      <c r="BY84" s="18">
        <f t="shared" si="554"/>
        <v>168.51246288192002</v>
      </c>
      <c r="BZ84" s="18">
        <f t="shared" si="554"/>
        <v>168.51246288192002</v>
      </c>
      <c r="CA84" s="18">
        <f t="shared" si="554"/>
        <v>168.51246288192002</v>
      </c>
      <c r="CB84" s="18">
        <f t="shared" si="554"/>
        <v>168.51246288192002</v>
      </c>
      <c r="CC84" s="18">
        <f t="shared" si="554"/>
        <v>168.51246288192002</v>
      </c>
      <c r="CD84" s="18">
        <f t="shared" si="554"/>
        <v>168.51246288192002</v>
      </c>
      <c r="CE84" s="18">
        <f t="shared" si="554"/>
        <v>168.51246288192002</v>
      </c>
      <c r="CF84" s="18">
        <f t="shared" si="554"/>
        <v>168.51246288192002</v>
      </c>
      <c r="CG84" s="18">
        <f t="shared" si="554"/>
        <v>168.51246288192002</v>
      </c>
      <c r="CH84" s="18">
        <f t="shared" si="554"/>
        <v>168.51246288192002</v>
      </c>
      <c r="CI84" s="18">
        <f t="shared" si="554"/>
        <v>168.51246288192002</v>
      </c>
      <c r="CJ84" s="18">
        <f t="shared" si="554"/>
        <v>168.51246288192002</v>
      </c>
      <c r="CK84" s="18">
        <f t="shared" si="554"/>
        <v>168.51246288192002</v>
      </c>
      <c r="CL84" s="18">
        <f t="shared" si="554"/>
        <v>168.51246288192002</v>
      </c>
      <c r="CM84" s="18">
        <f t="shared" si="554"/>
        <v>168.51246288192002</v>
      </c>
      <c r="CN84" s="18">
        <f t="shared" si="554"/>
        <v>168.51246288192002</v>
      </c>
      <c r="CO84" s="18">
        <f t="shared" si="554"/>
        <v>168.51246288192002</v>
      </c>
      <c r="CP84" s="18">
        <f t="shared" si="554"/>
        <v>168.51246288192002</v>
      </c>
      <c r="CQ84" s="18">
        <f t="shared" si="554"/>
        <v>168.51246288192002</v>
      </c>
      <c r="CR84" s="18">
        <f t="shared" si="554"/>
        <v>168.51246288192002</v>
      </c>
      <c r="CS84" s="18">
        <f t="shared" si="554"/>
        <v>168.51246288192002</v>
      </c>
      <c r="CT84" s="18">
        <f t="shared" si="554"/>
        <v>168.51246288192002</v>
      </c>
      <c r="CU84" s="18">
        <f t="shared" si="554"/>
        <v>168.51246288192002</v>
      </c>
      <c r="CV84" s="18">
        <f t="shared" si="554"/>
        <v>168.51246288192002</v>
      </c>
      <c r="CW84" s="18">
        <f t="shared" si="554"/>
        <v>168.51246288192002</v>
      </c>
      <c r="CX84" s="18">
        <f t="shared" si="554"/>
        <v>168.51246288192002</v>
      </c>
      <c r="CY84" s="18">
        <f t="shared" si="554"/>
        <v>168.51246288192002</v>
      </c>
      <c r="DA84" s="18" t="str">
        <f t="shared" si="550"/>
        <v>CDE1</v>
      </c>
      <c r="DB84" s="18">
        <f t="shared" si="449"/>
        <v>168.51246288192002</v>
      </c>
      <c r="DC84" s="18">
        <f t="shared" si="450"/>
        <v>337.02492576384003</v>
      </c>
      <c r="DD84" s="18">
        <f t="shared" si="451"/>
        <v>505.53738864576007</v>
      </c>
      <c r="DE84" s="18">
        <f t="shared" si="452"/>
        <v>674.04985152768006</v>
      </c>
      <c r="DF84" s="18">
        <f t="shared" si="453"/>
        <v>842.56231440960005</v>
      </c>
      <c r="DG84" s="18">
        <f t="shared" si="454"/>
        <v>1011.07477729152</v>
      </c>
      <c r="DH84" s="18">
        <f t="shared" si="455"/>
        <v>1179.58724017344</v>
      </c>
      <c r="DI84" s="18">
        <f t="shared" si="456"/>
        <v>1348.0997030553601</v>
      </c>
      <c r="DJ84" s="18">
        <f t="shared" si="457"/>
        <v>1516.6121659372802</v>
      </c>
      <c r="DK84" s="18">
        <f t="shared" si="458"/>
        <v>1685.1246288192003</v>
      </c>
      <c r="DL84" s="18">
        <f t="shared" si="459"/>
        <v>1853.6370917011204</v>
      </c>
      <c r="DM84" s="18">
        <f t="shared" si="460"/>
        <v>2022.1495545830405</v>
      </c>
      <c r="DN84" s="18">
        <f t="shared" si="461"/>
        <v>2190.6620174649606</v>
      </c>
      <c r="DO84" s="18">
        <f t="shared" si="462"/>
        <v>2359.1744803468805</v>
      </c>
      <c r="DP84" s="18">
        <f t="shared" si="463"/>
        <v>2527.6869432288004</v>
      </c>
      <c r="DQ84" s="18">
        <f t="shared" si="464"/>
        <v>2696.1994061107202</v>
      </c>
      <c r="DR84" s="18">
        <f t="shared" si="465"/>
        <v>2864.7118689926401</v>
      </c>
      <c r="DS84" s="18">
        <f t="shared" si="466"/>
        <v>3033.22433187456</v>
      </c>
      <c r="DT84" s="18">
        <f t="shared" si="467"/>
        <v>3201.7367947564799</v>
      </c>
      <c r="DU84" s="18">
        <f t="shared" si="468"/>
        <v>3370.2492576383997</v>
      </c>
      <c r="DV84" s="18">
        <f t="shared" si="469"/>
        <v>3538.7617205203196</v>
      </c>
      <c r="DW84" s="18">
        <f t="shared" si="470"/>
        <v>3707.2741834022395</v>
      </c>
      <c r="DX84" s="18">
        <f t="shared" si="471"/>
        <v>3875.7866462841594</v>
      </c>
      <c r="DY84" s="18">
        <f t="shared" si="472"/>
        <v>4044.2991091660792</v>
      </c>
      <c r="DZ84" s="18">
        <f t="shared" si="473"/>
        <v>4212.8115720479991</v>
      </c>
      <c r="EA84" s="18">
        <f t="shared" si="474"/>
        <v>4381.3240349299194</v>
      </c>
      <c r="EB84" s="18">
        <f t="shared" si="475"/>
        <v>4549.8364978118398</v>
      </c>
      <c r="EC84" s="18">
        <f t="shared" si="476"/>
        <v>4718.3489606937601</v>
      </c>
      <c r="ED84" s="18">
        <f t="shared" si="477"/>
        <v>4886.8614235756804</v>
      </c>
      <c r="EE84" s="18">
        <f t="shared" si="478"/>
        <v>5055.3738864576007</v>
      </c>
      <c r="EF84" s="18">
        <f t="shared" si="479"/>
        <v>5223.8863493395211</v>
      </c>
      <c r="EG84" s="18">
        <f t="shared" si="480"/>
        <v>5392.3988122214414</v>
      </c>
      <c r="EH84" s="18">
        <f t="shared" si="481"/>
        <v>5560.9112751033617</v>
      </c>
      <c r="EI84" s="18">
        <f t="shared" si="482"/>
        <v>5729.4237379852821</v>
      </c>
      <c r="EJ84" s="18">
        <f t="shared" si="483"/>
        <v>5897.9362008672024</v>
      </c>
      <c r="EK84" s="18">
        <f t="shared" si="484"/>
        <v>6066.4486637491227</v>
      </c>
      <c r="EL84" s="18">
        <f t="shared" si="485"/>
        <v>6234.961126631043</v>
      </c>
      <c r="EM84" s="18">
        <f t="shared" si="486"/>
        <v>6403.4735895129634</v>
      </c>
      <c r="EN84" s="18">
        <f t="shared" si="487"/>
        <v>6571.9860523948837</v>
      </c>
      <c r="EO84" s="18">
        <f t="shared" si="488"/>
        <v>6740.498515276804</v>
      </c>
      <c r="EP84" s="18">
        <f t="shared" si="489"/>
        <v>6909.0109781587244</v>
      </c>
      <c r="EQ84" s="18">
        <f t="shared" si="490"/>
        <v>7077.5234410406447</v>
      </c>
      <c r="ER84" s="18">
        <f t="shared" si="491"/>
        <v>7246.035903922565</v>
      </c>
      <c r="ES84" s="18">
        <f t="shared" si="492"/>
        <v>7414.5483668044853</v>
      </c>
      <c r="ET84" s="18">
        <f t="shared" si="493"/>
        <v>7583.0608296864057</v>
      </c>
      <c r="EU84" s="18">
        <f t="shared" si="494"/>
        <v>7751.573292568326</v>
      </c>
      <c r="EV84" s="18">
        <f t="shared" si="495"/>
        <v>7920.0857554502463</v>
      </c>
      <c r="EW84" s="18">
        <f t="shared" si="496"/>
        <v>8088.5982183321667</v>
      </c>
      <c r="EX84" s="18">
        <f t="shared" si="497"/>
        <v>8257.1106812140861</v>
      </c>
      <c r="EY84" s="18">
        <f t="shared" si="498"/>
        <v>8425.6231440960055</v>
      </c>
      <c r="EZ84" s="18">
        <f t="shared" si="499"/>
        <v>8594.1356069779249</v>
      </c>
      <c r="FA84" s="18">
        <f t="shared" si="500"/>
        <v>8762.6480698598443</v>
      </c>
      <c r="FB84" s="18">
        <f t="shared" si="501"/>
        <v>8931.1605327417637</v>
      </c>
      <c r="FC84" s="18">
        <f t="shared" si="502"/>
        <v>9099.6729956236832</v>
      </c>
      <c r="FD84" s="18">
        <f t="shared" si="503"/>
        <v>9268.1854585056026</v>
      </c>
      <c r="FE84" s="18">
        <f t="shared" si="504"/>
        <v>9436.697921387522</v>
      </c>
      <c r="FF84" s="18">
        <f t="shared" si="505"/>
        <v>9605.2103842694414</v>
      </c>
      <c r="FG84" s="18">
        <f t="shared" si="506"/>
        <v>9773.7228471513608</v>
      </c>
      <c r="FH84" s="18">
        <f t="shared" si="507"/>
        <v>9942.2353100332803</v>
      </c>
      <c r="FI84" s="18">
        <f t="shared" si="508"/>
        <v>10110.7477729152</v>
      </c>
      <c r="FJ84" s="18">
        <f t="shared" si="509"/>
        <v>10279.260235797119</v>
      </c>
      <c r="FK84" s="18">
        <f t="shared" si="510"/>
        <v>10447.772698679039</v>
      </c>
      <c r="FL84" s="18">
        <f t="shared" si="511"/>
        <v>10616.285161560958</v>
      </c>
      <c r="FM84" s="18">
        <f t="shared" si="512"/>
        <v>10784.797624442877</v>
      </c>
      <c r="FN84" s="18">
        <f t="shared" si="513"/>
        <v>10953.310087324797</v>
      </c>
      <c r="FO84" s="18">
        <f t="shared" si="514"/>
        <v>11121.822550206716</v>
      </c>
      <c r="FP84" s="18">
        <f t="shared" si="515"/>
        <v>11290.335013088636</v>
      </c>
      <c r="FQ84" s="18">
        <f t="shared" si="516"/>
        <v>11458.847475970555</v>
      </c>
      <c r="FR84" s="18">
        <f t="shared" si="517"/>
        <v>11627.359938852474</v>
      </c>
      <c r="FS84" s="18">
        <f t="shared" si="518"/>
        <v>11795.872401734394</v>
      </c>
      <c r="FT84" s="18">
        <f t="shared" si="519"/>
        <v>11964.384864616313</v>
      </c>
      <c r="FU84" s="18">
        <f t="shared" si="520"/>
        <v>12132.897327498233</v>
      </c>
      <c r="FV84" s="18">
        <f t="shared" si="521"/>
        <v>12301.409790380152</v>
      </c>
      <c r="FW84" s="18">
        <f t="shared" si="522"/>
        <v>12469.922253262072</v>
      </c>
      <c r="FX84" s="18">
        <f t="shared" si="523"/>
        <v>12638.434716143991</v>
      </c>
      <c r="FY84" s="18">
        <f t="shared" si="524"/>
        <v>12806.94717902591</v>
      </c>
      <c r="FZ84" s="18">
        <f t="shared" si="525"/>
        <v>12975.45964190783</v>
      </c>
      <c r="GA84" s="18">
        <f t="shared" si="526"/>
        <v>13143.972104789749</v>
      </c>
      <c r="GB84" s="18">
        <f t="shared" si="527"/>
        <v>13312.484567671669</v>
      </c>
      <c r="GC84" s="18">
        <f t="shared" si="528"/>
        <v>13480.997030553588</v>
      </c>
      <c r="GD84" s="18">
        <f t="shared" si="529"/>
        <v>13649.509493435507</v>
      </c>
      <c r="GE84" s="18">
        <f t="shared" si="530"/>
        <v>13818.021956317427</v>
      </c>
      <c r="GF84" s="18">
        <f t="shared" si="531"/>
        <v>13986.534419199346</v>
      </c>
      <c r="GG84" s="18">
        <f t="shared" si="532"/>
        <v>14155.046882081266</v>
      </c>
      <c r="GH84" s="18">
        <f t="shared" si="533"/>
        <v>14323.559344963185</v>
      </c>
      <c r="GI84" s="18">
        <f t="shared" si="534"/>
        <v>14492.071807845105</v>
      </c>
      <c r="GJ84" s="18">
        <f t="shared" si="535"/>
        <v>14660.584270727024</v>
      </c>
      <c r="GK84" s="18">
        <f t="shared" si="536"/>
        <v>14829.096733608943</v>
      </c>
      <c r="GL84" s="18">
        <f t="shared" si="537"/>
        <v>14997.609196490863</v>
      </c>
      <c r="GM84" s="18">
        <f t="shared" si="538"/>
        <v>15166.121659372782</v>
      </c>
      <c r="GN84" s="18">
        <f t="shared" si="539"/>
        <v>15334.634122254702</v>
      </c>
      <c r="GO84" s="18">
        <f t="shared" si="540"/>
        <v>15503.146585136621</v>
      </c>
      <c r="GP84" s="18">
        <f t="shared" si="541"/>
        <v>15671.65904801854</v>
      </c>
      <c r="GQ84" s="18">
        <f t="shared" si="542"/>
        <v>15840.17151090046</v>
      </c>
      <c r="GR84" s="18">
        <f t="shared" si="543"/>
        <v>16008.683973782379</v>
      </c>
      <c r="GS84" s="18">
        <f t="shared" si="544"/>
        <v>16177.196436664299</v>
      </c>
      <c r="GT84" s="18">
        <f t="shared" si="545"/>
        <v>16345.708899546218</v>
      </c>
      <c r="GU84" s="18">
        <f t="shared" si="546"/>
        <v>16514.221362428139</v>
      </c>
      <c r="GV84" s="18">
        <f t="shared" si="547"/>
        <v>16682.733825310061</v>
      </c>
      <c r="GW84" s="18">
        <f t="shared" si="548"/>
        <v>16851.246288191982</v>
      </c>
      <c r="GX84" s="18"/>
    </row>
    <row r="85" spans="2:206" x14ac:dyDescent="0.25">
      <c r="B85" t="s">
        <v>153</v>
      </c>
      <c r="C85">
        <v>1.55</v>
      </c>
      <c r="D85" s="18">
        <f t="shared" si="549"/>
        <v>161.2310601648</v>
      </c>
      <c r="E85" s="18">
        <f t="shared" si="555"/>
        <v>161.2310601648</v>
      </c>
      <c r="F85" s="18">
        <f t="shared" si="555"/>
        <v>161.2310601648</v>
      </c>
      <c r="G85" s="18">
        <f t="shared" si="555"/>
        <v>161.2310601648</v>
      </c>
      <c r="H85" s="18">
        <f t="shared" si="555"/>
        <v>161.2310601648</v>
      </c>
      <c r="I85" s="18">
        <f t="shared" si="555"/>
        <v>161.2310601648</v>
      </c>
      <c r="J85" s="18">
        <f t="shared" si="555"/>
        <v>161.2310601648</v>
      </c>
      <c r="K85" s="18">
        <f t="shared" si="555"/>
        <v>161.2310601648</v>
      </c>
      <c r="L85" s="18">
        <f t="shared" si="555"/>
        <v>161.2310601648</v>
      </c>
      <c r="M85" s="18">
        <f t="shared" si="555"/>
        <v>161.2310601648</v>
      </c>
      <c r="N85" s="18">
        <f t="shared" si="555"/>
        <v>161.2310601648</v>
      </c>
      <c r="O85" s="18">
        <f t="shared" si="555"/>
        <v>161.2310601648</v>
      </c>
      <c r="P85" s="18">
        <f t="shared" si="555"/>
        <v>161.2310601648</v>
      </c>
      <c r="Q85" s="18">
        <f t="shared" si="555"/>
        <v>161.2310601648</v>
      </c>
      <c r="R85" s="18">
        <f t="shared" si="555"/>
        <v>161.2310601648</v>
      </c>
      <c r="S85" s="18">
        <f t="shared" si="555"/>
        <v>161.2310601648</v>
      </c>
      <c r="T85" s="18">
        <f t="shared" si="555"/>
        <v>161.2310601648</v>
      </c>
      <c r="U85" s="18">
        <f t="shared" si="555"/>
        <v>161.2310601648</v>
      </c>
      <c r="V85" s="18">
        <f t="shared" si="555"/>
        <v>161.2310601648</v>
      </c>
      <c r="W85" s="18">
        <f t="shared" si="555"/>
        <v>161.2310601648</v>
      </c>
      <c r="X85" s="18">
        <f t="shared" si="555"/>
        <v>161.2310601648</v>
      </c>
      <c r="Y85" s="18">
        <f t="shared" si="555"/>
        <v>161.2310601648</v>
      </c>
      <c r="Z85" s="18">
        <f t="shared" si="555"/>
        <v>161.2310601648</v>
      </c>
      <c r="AA85" s="18">
        <f t="shared" si="555"/>
        <v>161.2310601648</v>
      </c>
      <c r="AB85" s="18">
        <f t="shared" si="555"/>
        <v>161.2310601648</v>
      </c>
      <c r="AC85" s="18">
        <f t="shared" si="555"/>
        <v>161.2310601648</v>
      </c>
      <c r="AD85" s="18">
        <f t="shared" si="555"/>
        <v>161.2310601648</v>
      </c>
      <c r="AE85" s="18">
        <f t="shared" si="555"/>
        <v>161.2310601648</v>
      </c>
      <c r="AF85" s="18">
        <f t="shared" si="555"/>
        <v>161.2310601648</v>
      </c>
      <c r="AG85" s="18">
        <f t="shared" si="555"/>
        <v>161.2310601648</v>
      </c>
      <c r="AH85" s="18">
        <f t="shared" si="555"/>
        <v>161.2310601648</v>
      </c>
      <c r="AI85" s="18">
        <f t="shared" si="555"/>
        <v>161.2310601648</v>
      </c>
      <c r="AJ85" s="18">
        <f t="shared" si="555"/>
        <v>161.2310601648</v>
      </c>
      <c r="AK85" s="18">
        <f t="shared" si="555"/>
        <v>161.2310601648</v>
      </c>
      <c r="AL85" s="18">
        <f t="shared" si="555"/>
        <v>161.2310601648</v>
      </c>
      <c r="AM85" s="18">
        <f t="shared" si="555"/>
        <v>161.2310601648</v>
      </c>
      <c r="AN85" s="18">
        <f t="shared" si="555"/>
        <v>161.2310601648</v>
      </c>
      <c r="AO85" s="18">
        <f t="shared" si="555"/>
        <v>161.2310601648</v>
      </c>
      <c r="AP85" s="18">
        <f t="shared" si="555"/>
        <v>161.2310601648</v>
      </c>
      <c r="AQ85" s="18">
        <f t="shared" si="555"/>
        <v>161.2310601648</v>
      </c>
      <c r="AR85" s="18">
        <f t="shared" si="555"/>
        <v>161.2310601648</v>
      </c>
      <c r="AS85" s="18">
        <f t="shared" si="555"/>
        <v>161.2310601648</v>
      </c>
      <c r="AT85" s="18">
        <f t="shared" si="555"/>
        <v>161.2310601648</v>
      </c>
      <c r="AU85" s="18">
        <f t="shared" si="555"/>
        <v>161.2310601648</v>
      </c>
      <c r="AV85" s="18">
        <f t="shared" si="555"/>
        <v>161.2310601648</v>
      </c>
      <c r="AW85" s="18">
        <f t="shared" si="555"/>
        <v>161.2310601648</v>
      </c>
      <c r="AX85" s="18">
        <f t="shared" si="555"/>
        <v>161.2310601648</v>
      </c>
      <c r="AY85" s="18">
        <f t="shared" si="555"/>
        <v>161.2310601648</v>
      </c>
      <c r="AZ85" s="18">
        <f t="shared" si="555"/>
        <v>161.2310601648</v>
      </c>
      <c r="BA85" s="18">
        <f t="shared" si="555"/>
        <v>161.2310601648</v>
      </c>
      <c r="BB85" s="18">
        <f t="shared" si="555"/>
        <v>161.2310601648</v>
      </c>
      <c r="BC85" s="18">
        <f t="shared" si="555"/>
        <v>161.2310601648</v>
      </c>
      <c r="BD85" s="18">
        <f t="shared" si="555"/>
        <v>161.2310601648</v>
      </c>
      <c r="BE85" s="18">
        <f t="shared" si="555"/>
        <v>161.2310601648</v>
      </c>
      <c r="BF85" s="18">
        <f t="shared" si="555"/>
        <v>161.2310601648</v>
      </c>
      <c r="BG85" s="18">
        <f t="shared" si="555"/>
        <v>161.2310601648</v>
      </c>
      <c r="BH85" s="18">
        <f t="shared" si="555"/>
        <v>161.2310601648</v>
      </c>
      <c r="BI85" s="18">
        <f t="shared" si="555"/>
        <v>161.2310601648</v>
      </c>
      <c r="BJ85" s="18">
        <f t="shared" si="555"/>
        <v>161.2310601648</v>
      </c>
      <c r="BK85" s="18">
        <f t="shared" si="555"/>
        <v>161.2310601648</v>
      </c>
      <c r="BL85" s="18">
        <f t="shared" si="555"/>
        <v>161.2310601648</v>
      </c>
      <c r="BM85" s="18">
        <f t="shared" si="555"/>
        <v>161.2310601648</v>
      </c>
      <c r="BN85" s="18">
        <f t="shared" si="555"/>
        <v>161.2310601648</v>
      </c>
      <c r="BO85" s="18">
        <f t="shared" si="555"/>
        <v>161.2310601648</v>
      </c>
      <c r="BP85" s="18">
        <f t="shared" ref="BP85:CY88" si="556">(($B$12*$C85)*$B$5)*$B$3+((($B$12*$C85)*(1-$B$5)))</f>
        <v>161.2310601648</v>
      </c>
      <c r="BQ85" s="18">
        <f t="shared" si="556"/>
        <v>161.2310601648</v>
      </c>
      <c r="BR85" s="18">
        <f t="shared" si="556"/>
        <v>161.2310601648</v>
      </c>
      <c r="BS85" s="18">
        <f t="shared" si="556"/>
        <v>161.2310601648</v>
      </c>
      <c r="BT85" s="18">
        <f t="shared" si="556"/>
        <v>161.2310601648</v>
      </c>
      <c r="BU85" s="18">
        <f t="shared" si="556"/>
        <v>161.2310601648</v>
      </c>
      <c r="BV85" s="18">
        <f t="shared" si="556"/>
        <v>161.2310601648</v>
      </c>
      <c r="BW85" s="18">
        <f t="shared" si="556"/>
        <v>161.2310601648</v>
      </c>
      <c r="BX85" s="18">
        <f t="shared" si="556"/>
        <v>161.2310601648</v>
      </c>
      <c r="BY85" s="18">
        <f t="shared" si="556"/>
        <v>161.2310601648</v>
      </c>
      <c r="BZ85" s="18">
        <f t="shared" si="556"/>
        <v>161.2310601648</v>
      </c>
      <c r="CA85" s="18">
        <f t="shared" si="556"/>
        <v>161.2310601648</v>
      </c>
      <c r="CB85" s="18">
        <f t="shared" si="556"/>
        <v>161.2310601648</v>
      </c>
      <c r="CC85" s="18">
        <f t="shared" si="556"/>
        <v>161.2310601648</v>
      </c>
      <c r="CD85" s="18">
        <f t="shared" si="556"/>
        <v>161.2310601648</v>
      </c>
      <c r="CE85" s="18">
        <f t="shared" si="556"/>
        <v>161.2310601648</v>
      </c>
      <c r="CF85" s="18">
        <f t="shared" si="556"/>
        <v>161.2310601648</v>
      </c>
      <c r="CG85" s="18">
        <f t="shared" si="556"/>
        <v>161.2310601648</v>
      </c>
      <c r="CH85" s="18">
        <f t="shared" si="556"/>
        <v>161.2310601648</v>
      </c>
      <c r="CI85" s="18">
        <f t="shared" si="556"/>
        <v>161.2310601648</v>
      </c>
      <c r="CJ85" s="18">
        <f t="shared" si="556"/>
        <v>161.2310601648</v>
      </c>
      <c r="CK85" s="18">
        <f t="shared" si="556"/>
        <v>161.2310601648</v>
      </c>
      <c r="CL85" s="18">
        <f t="shared" si="556"/>
        <v>161.2310601648</v>
      </c>
      <c r="CM85" s="18">
        <f t="shared" si="556"/>
        <v>161.2310601648</v>
      </c>
      <c r="CN85" s="18">
        <f t="shared" si="556"/>
        <v>161.2310601648</v>
      </c>
      <c r="CO85" s="18">
        <f t="shared" si="556"/>
        <v>161.2310601648</v>
      </c>
      <c r="CP85" s="18">
        <f t="shared" si="556"/>
        <v>161.2310601648</v>
      </c>
      <c r="CQ85" s="18">
        <f t="shared" si="556"/>
        <v>161.2310601648</v>
      </c>
      <c r="CR85" s="18">
        <f t="shared" si="556"/>
        <v>161.2310601648</v>
      </c>
      <c r="CS85" s="18">
        <f t="shared" si="556"/>
        <v>161.2310601648</v>
      </c>
      <c r="CT85" s="18">
        <f t="shared" si="556"/>
        <v>161.2310601648</v>
      </c>
      <c r="CU85" s="18">
        <f t="shared" si="556"/>
        <v>161.2310601648</v>
      </c>
      <c r="CV85" s="18">
        <f t="shared" si="556"/>
        <v>161.2310601648</v>
      </c>
      <c r="CW85" s="18">
        <f t="shared" si="556"/>
        <v>161.2310601648</v>
      </c>
      <c r="CX85" s="18">
        <f t="shared" si="556"/>
        <v>161.2310601648</v>
      </c>
      <c r="CY85" s="18">
        <f t="shared" si="556"/>
        <v>161.2310601648</v>
      </c>
      <c r="DA85" s="18" t="str">
        <f t="shared" si="550"/>
        <v>CBC2</v>
      </c>
      <c r="DB85" s="18">
        <f t="shared" si="449"/>
        <v>161.2310601648</v>
      </c>
      <c r="DC85" s="18">
        <f t="shared" si="450"/>
        <v>322.4621203296</v>
      </c>
      <c r="DD85" s="18">
        <f t="shared" si="451"/>
        <v>483.6931804944</v>
      </c>
      <c r="DE85" s="18">
        <f t="shared" si="452"/>
        <v>644.9242406592</v>
      </c>
      <c r="DF85" s="18">
        <f t="shared" si="453"/>
        <v>806.15530082400005</v>
      </c>
      <c r="DG85" s="18">
        <f t="shared" si="454"/>
        <v>967.38636098880011</v>
      </c>
      <c r="DH85" s="18">
        <f t="shared" si="455"/>
        <v>1128.6174211536002</v>
      </c>
      <c r="DI85" s="18">
        <f t="shared" si="456"/>
        <v>1289.8484813184002</v>
      </c>
      <c r="DJ85" s="18">
        <f t="shared" si="457"/>
        <v>1451.0795414832003</v>
      </c>
      <c r="DK85" s="18">
        <f t="shared" si="458"/>
        <v>1612.3106016480003</v>
      </c>
      <c r="DL85" s="18">
        <f t="shared" si="459"/>
        <v>1773.5416618128004</v>
      </c>
      <c r="DM85" s="18">
        <f t="shared" si="460"/>
        <v>1934.7727219776004</v>
      </c>
      <c r="DN85" s="18">
        <f t="shared" si="461"/>
        <v>2096.0037821424003</v>
      </c>
      <c r="DO85" s="18">
        <f t="shared" si="462"/>
        <v>2257.2348423072003</v>
      </c>
      <c r="DP85" s="18">
        <f t="shared" si="463"/>
        <v>2418.4659024720004</v>
      </c>
      <c r="DQ85" s="18">
        <f t="shared" si="464"/>
        <v>2579.6969626368004</v>
      </c>
      <c r="DR85" s="18">
        <f t="shared" si="465"/>
        <v>2740.9280228016005</v>
      </c>
      <c r="DS85" s="18">
        <f t="shared" si="466"/>
        <v>2902.1590829664005</v>
      </c>
      <c r="DT85" s="18">
        <f t="shared" si="467"/>
        <v>3063.3901431312006</v>
      </c>
      <c r="DU85" s="18">
        <f t="shared" si="468"/>
        <v>3224.6212032960007</v>
      </c>
      <c r="DV85" s="18">
        <f t="shared" si="469"/>
        <v>3385.8522634608007</v>
      </c>
      <c r="DW85" s="18">
        <f t="shared" si="470"/>
        <v>3547.0833236256008</v>
      </c>
      <c r="DX85" s="18">
        <f t="shared" si="471"/>
        <v>3708.3143837904008</v>
      </c>
      <c r="DY85" s="18">
        <f t="shared" si="472"/>
        <v>3869.5454439552009</v>
      </c>
      <c r="DZ85" s="18">
        <f t="shared" si="473"/>
        <v>4030.7765041200009</v>
      </c>
      <c r="EA85" s="18">
        <f t="shared" si="474"/>
        <v>4192.0075642848005</v>
      </c>
      <c r="EB85" s="18">
        <f t="shared" si="475"/>
        <v>4353.2386244496001</v>
      </c>
      <c r="EC85" s="18">
        <f t="shared" si="476"/>
        <v>4514.4696846143997</v>
      </c>
      <c r="ED85" s="18">
        <f t="shared" si="477"/>
        <v>4675.7007447791993</v>
      </c>
      <c r="EE85" s="18">
        <f t="shared" si="478"/>
        <v>4836.9318049439989</v>
      </c>
      <c r="EF85" s="18">
        <f t="shared" si="479"/>
        <v>4998.1628651087985</v>
      </c>
      <c r="EG85" s="18">
        <f t="shared" si="480"/>
        <v>5159.3939252735981</v>
      </c>
      <c r="EH85" s="18">
        <f t="shared" si="481"/>
        <v>5320.6249854383977</v>
      </c>
      <c r="EI85" s="18">
        <f t="shared" si="482"/>
        <v>5481.8560456031973</v>
      </c>
      <c r="EJ85" s="18">
        <f t="shared" si="483"/>
        <v>5643.0871057679969</v>
      </c>
      <c r="EK85" s="18">
        <f t="shared" si="484"/>
        <v>5804.3181659327965</v>
      </c>
      <c r="EL85" s="18">
        <f t="shared" si="485"/>
        <v>5965.5492260975961</v>
      </c>
      <c r="EM85" s="18">
        <f t="shared" si="486"/>
        <v>6126.7802862623957</v>
      </c>
      <c r="EN85" s="18">
        <f t="shared" si="487"/>
        <v>6288.0113464271953</v>
      </c>
      <c r="EO85" s="18">
        <f t="shared" si="488"/>
        <v>6449.2424065919949</v>
      </c>
      <c r="EP85" s="18">
        <f t="shared" si="489"/>
        <v>6610.4734667567946</v>
      </c>
      <c r="EQ85" s="18">
        <f t="shared" si="490"/>
        <v>6771.7045269215942</v>
      </c>
      <c r="ER85" s="18">
        <f t="shared" si="491"/>
        <v>6932.9355870863938</v>
      </c>
      <c r="ES85" s="18">
        <f t="shared" si="492"/>
        <v>7094.1666472511934</v>
      </c>
      <c r="ET85" s="18">
        <f t="shared" si="493"/>
        <v>7255.397707415993</v>
      </c>
      <c r="EU85" s="18">
        <f t="shared" si="494"/>
        <v>7416.6287675807926</v>
      </c>
      <c r="EV85" s="18">
        <f t="shared" si="495"/>
        <v>7577.8598277455922</v>
      </c>
      <c r="EW85" s="18">
        <f t="shared" si="496"/>
        <v>7739.0908879103918</v>
      </c>
      <c r="EX85" s="18">
        <f t="shared" si="497"/>
        <v>7900.3219480751914</v>
      </c>
      <c r="EY85" s="18">
        <f t="shared" si="498"/>
        <v>8061.553008239991</v>
      </c>
      <c r="EZ85" s="18">
        <f t="shared" si="499"/>
        <v>8222.7840684047915</v>
      </c>
      <c r="FA85" s="18">
        <f t="shared" si="500"/>
        <v>8384.015128569592</v>
      </c>
      <c r="FB85" s="18">
        <f t="shared" si="501"/>
        <v>8545.2461887343925</v>
      </c>
      <c r="FC85" s="18">
        <f t="shared" si="502"/>
        <v>8706.477248899193</v>
      </c>
      <c r="FD85" s="18">
        <f t="shared" si="503"/>
        <v>8867.7083090639935</v>
      </c>
      <c r="FE85" s="18">
        <f t="shared" si="504"/>
        <v>9028.939369228794</v>
      </c>
      <c r="FF85" s="18">
        <f t="shared" si="505"/>
        <v>9190.1704293935945</v>
      </c>
      <c r="FG85" s="18">
        <f t="shared" si="506"/>
        <v>9351.401489558395</v>
      </c>
      <c r="FH85" s="18">
        <f t="shared" si="507"/>
        <v>9512.6325497231956</v>
      </c>
      <c r="FI85" s="18">
        <f t="shared" si="508"/>
        <v>9673.8636098879961</v>
      </c>
      <c r="FJ85" s="18">
        <f t="shared" si="509"/>
        <v>9835.0946700527966</v>
      </c>
      <c r="FK85" s="18">
        <f t="shared" si="510"/>
        <v>9996.3257302175971</v>
      </c>
      <c r="FL85" s="18">
        <f t="shared" si="511"/>
        <v>10157.556790382398</v>
      </c>
      <c r="FM85" s="18">
        <f t="shared" si="512"/>
        <v>10318.787850547198</v>
      </c>
      <c r="FN85" s="18">
        <f t="shared" si="513"/>
        <v>10480.018910711999</v>
      </c>
      <c r="FO85" s="18">
        <f t="shared" si="514"/>
        <v>10641.249970876799</v>
      </c>
      <c r="FP85" s="18">
        <f t="shared" si="515"/>
        <v>10802.4810310416</v>
      </c>
      <c r="FQ85" s="18">
        <f t="shared" si="516"/>
        <v>10963.7120912064</v>
      </c>
      <c r="FR85" s="18">
        <f t="shared" si="517"/>
        <v>11124.943151371201</v>
      </c>
      <c r="FS85" s="18">
        <f t="shared" si="518"/>
        <v>11286.174211536001</v>
      </c>
      <c r="FT85" s="18">
        <f t="shared" si="519"/>
        <v>11447.405271700802</v>
      </c>
      <c r="FU85" s="18">
        <f t="shared" si="520"/>
        <v>11608.636331865602</v>
      </c>
      <c r="FV85" s="18">
        <f t="shared" si="521"/>
        <v>11769.867392030403</v>
      </c>
      <c r="FW85" s="18">
        <f t="shared" si="522"/>
        <v>11931.098452195203</v>
      </c>
      <c r="FX85" s="18">
        <f t="shared" si="523"/>
        <v>12092.329512360004</v>
      </c>
      <c r="FY85" s="18">
        <f t="shared" si="524"/>
        <v>12253.560572524804</v>
      </c>
      <c r="FZ85" s="18">
        <f t="shared" si="525"/>
        <v>12414.791632689605</v>
      </c>
      <c r="GA85" s="18">
        <f t="shared" si="526"/>
        <v>12576.022692854405</v>
      </c>
      <c r="GB85" s="18">
        <f t="shared" si="527"/>
        <v>12737.253753019206</v>
      </c>
      <c r="GC85" s="18">
        <f t="shared" si="528"/>
        <v>12898.484813184006</v>
      </c>
      <c r="GD85" s="18">
        <f t="shared" si="529"/>
        <v>13059.715873348807</v>
      </c>
      <c r="GE85" s="18">
        <f t="shared" si="530"/>
        <v>13220.946933513607</v>
      </c>
      <c r="GF85" s="18">
        <f t="shared" si="531"/>
        <v>13382.177993678408</v>
      </c>
      <c r="GG85" s="18">
        <f t="shared" si="532"/>
        <v>13543.409053843208</v>
      </c>
      <c r="GH85" s="18">
        <f t="shared" si="533"/>
        <v>13704.640114008009</v>
      </c>
      <c r="GI85" s="18">
        <f t="shared" si="534"/>
        <v>13865.871174172809</v>
      </c>
      <c r="GJ85" s="18">
        <f t="shared" si="535"/>
        <v>14027.10223433761</v>
      </c>
      <c r="GK85" s="18">
        <f t="shared" si="536"/>
        <v>14188.33329450241</v>
      </c>
      <c r="GL85" s="18">
        <f t="shared" si="537"/>
        <v>14349.564354667211</v>
      </c>
      <c r="GM85" s="18">
        <f t="shared" si="538"/>
        <v>14510.795414832011</v>
      </c>
      <c r="GN85" s="18">
        <f t="shared" si="539"/>
        <v>14672.026474996812</v>
      </c>
      <c r="GO85" s="18">
        <f t="shared" si="540"/>
        <v>14833.257535161612</v>
      </c>
      <c r="GP85" s="18">
        <f t="shared" si="541"/>
        <v>14994.488595326413</v>
      </c>
      <c r="GQ85" s="18">
        <f t="shared" si="542"/>
        <v>15155.719655491213</v>
      </c>
      <c r="GR85" s="18">
        <f t="shared" si="543"/>
        <v>15316.950715656014</v>
      </c>
      <c r="GS85" s="18">
        <f t="shared" si="544"/>
        <v>15478.181775820814</v>
      </c>
      <c r="GT85" s="18">
        <f t="shared" si="545"/>
        <v>15639.412835985615</v>
      </c>
      <c r="GU85" s="18">
        <f t="shared" si="546"/>
        <v>15800.643896150415</v>
      </c>
      <c r="GV85" s="18">
        <f t="shared" si="547"/>
        <v>15961.874956315216</v>
      </c>
      <c r="GW85" s="18">
        <f t="shared" si="548"/>
        <v>16123.106016480016</v>
      </c>
      <c r="GX85" s="18"/>
    </row>
    <row r="86" spans="2:206" x14ac:dyDescent="0.25">
      <c r="B86" t="s">
        <v>144</v>
      </c>
      <c r="C86">
        <v>1.0900000000000001</v>
      </c>
      <c r="D86" s="18">
        <f t="shared" si="549"/>
        <v>113.38184230944003</v>
      </c>
      <c r="E86" s="18">
        <f t="shared" ref="E86:BP89" si="557">(($B$12*$C86)*$B$5)*$B$3+((($B$12*$C86)*(1-$B$5)))</f>
        <v>113.38184230944003</v>
      </c>
      <c r="F86" s="18">
        <f t="shared" si="557"/>
        <v>113.38184230944003</v>
      </c>
      <c r="G86" s="18">
        <f t="shared" si="557"/>
        <v>113.38184230944003</v>
      </c>
      <c r="H86" s="18">
        <f t="shared" si="557"/>
        <v>113.38184230944003</v>
      </c>
      <c r="I86" s="18">
        <f t="shared" si="557"/>
        <v>113.38184230944003</v>
      </c>
      <c r="J86" s="18">
        <f t="shared" si="557"/>
        <v>113.38184230944003</v>
      </c>
      <c r="K86" s="18">
        <f t="shared" si="557"/>
        <v>113.38184230944003</v>
      </c>
      <c r="L86" s="18">
        <f t="shared" si="557"/>
        <v>113.38184230944003</v>
      </c>
      <c r="M86" s="18">
        <f t="shared" si="557"/>
        <v>113.38184230944003</v>
      </c>
      <c r="N86" s="18">
        <f t="shared" si="557"/>
        <v>113.38184230944003</v>
      </c>
      <c r="O86" s="18">
        <f t="shared" si="557"/>
        <v>113.38184230944003</v>
      </c>
      <c r="P86" s="18">
        <f t="shared" si="557"/>
        <v>113.38184230944003</v>
      </c>
      <c r="Q86" s="18">
        <f t="shared" si="557"/>
        <v>113.38184230944003</v>
      </c>
      <c r="R86" s="18">
        <f t="shared" si="557"/>
        <v>113.38184230944003</v>
      </c>
      <c r="S86" s="18">
        <f t="shared" si="557"/>
        <v>113.38184230944003</v>
      </c>
      <c r="T86" s="18">
        <f t="shared" si="557"/>
        <v>113.38184230944003</v>
      </c>
      <c r="U86" s="18">
        <f t="shared" si="557"/>
        <v>113.38184230944003</v>
      </c>
      <c r="V86" s="18">
        <f t="shared" si="557"/>
        <v>113.38184230944003</v>
      </c>
      <c r="W86" s="18">
        <f t="shared" si="557"/>
        <v>113.38184230944003</v>
      </c>
      <c r="X86" s="18">
        <f t="shared" si="557"/>
        <v>113.38184230944003</v>
      </c>
      <c r="Y86" s="18">
        <f t="shared" si="557"/>
        <v>113.38184230944003</v>
      </c>
      <c r="Z86" s="18">
        <f t="shared" si="557"/>
        <v>113.38184230944003</v>
      </c>
      <c r="AA86" s="18">
        <f t="shared" si="557"/>
        <v>113.38184230944003</v>
      </c>
      <c r="AB86" s="18">
        <f t="shared" si="557"/>
        <v>113.38184230944003</v>
      </c>
      <c r="AC86" s="18">
        <f t="shared" si="557"/>
        <v>113.38184230944003</v>
      </c>
      <c r="AD86" s="18">
        <f t="shared" si="557"/>
        <v>113.38184230944003</v>
      </c>
      <c r="AE86" s="18">
        <f t="shared" si="557"/>
        <v>113.38184230944003</v>
      </c>
      <c r="AF86" s="18">
        <f t="shared" si="557"/>
        <v>113.38184230944003</v>
      </c>
      <c r="AG86" s="18">
        <f t="shared" si="557"/>
        <v>113.38184230944003</v>
      </c>
      <c r="AH86" s="18">
        <f t="shared" si="557"/>
        <v>113.38184230944003</v>
      </c>
      <c r="AI86" s="18">
        <f t="shared" si="557"/>
        <v>113.38184230944003</v>
      </c>
      <c r="AJ86" s="18">
        <f t="shared" si="557"/>
        <v>113.38184230944003</v>
      </c>
      <c r="AK86" s="18">
        <f t="shared" si="557"/>
        <v>113.38184230944003</v>
      </c>
      <c r="AL86" s="18">
        <f t="shared" si="557"/>
        <v>113.38184230944003</v>
      </c>
      <c r="AM86" s="18">
        <f t="shared" si="557"/>
        <v>113.38184230944003</v>
      </c>
      <c r="AN86" s="18">
        <f t="shared" si="557"/>
        <v>113.38184230944003</v>
      </c>
      <c r="AO86" s="18">
        <f t="shared" si="557"/>
        <v>113.38184230944003</v>
      </c>
      <c r="AP86" s="18">
        <f t="shared" si="557"/>
        <v>113.38184230944003</v>
      </c>
      <c r="AQ86" s="18">
        <f t="shared" si="557"/>
        <v>113.38184230944003</v>
      </c>
      <c r="AR86" s="18">
        <f t="shared" si="557"/>
        <v>113.38184230944003</v>
      </c>
      <c r="AS86" s="18">
        <f t="shared" si="557"/>
        <v>113.38184230944003</v>
      </c>
      <c r="AT86" s="18">
        <f t="shared" si="557"/>
        <v>113.38184230944003</v>
      </c>
      <c r="AU86" s="18">
        <f t="shared" si="557"/>
        <v>113.38184230944003</v>
      </c>
      <c r="AV86" s="18">
        <f t="shared" si="557"/>
        <v>113.38184230944003</v>
      </c>
      <c r="AW86" s="18">
        <f t="shared" si="557"/>
        <v>113.38184230944003</v>
      </c>
      <c r="AX86" s="18">
        <f t="shared" si="557"/>
        <v>113.38184230944003</v>
      </c>
      <c r="AY86" s="18">
        <f t="shared" si="557"/>
        <v>113.38184230944003</v>
      </c>
      <c r="AZ86" s="18">
        <f t="shared" si="557"/>
        <v>113.38184230944003</v>
      </c>
      <c r="BA86" s="18">
        <f t="shared" si="557"/>
        <v>113.38184230944003</v>
      </c>
      <c r="BB86" s="18">
        <f t="shared" si="557"/>
        <v>113.38184230944003</v>
      </c>
      <c r="BC86" s="18">
        <f t="shared" si="557"/>
        <v>113.38184230944003</v>
      </c>
      <c r="BD86" s="18">
        <f t="shared" si="557"/>
        <v>113.38184230944003</v>
      </c>
      <c r="BE86" s="18">
        <f t="shared" si="557"/>
        <v>113.38184230944003</v>
      </c>
      <c r="BF86" s="18">
        <f t="shared" si="557"/>
        <v>113.38184230944003</v>
      </c>
      <c r="BG86" s="18">
        <f t="shared" si="557"/>
        <v>113.38184230944003</v>
      </c>
      <c r="BH86" s="18">
        <f t="shared" si="557"/>
        <v>113.38184230944003</v>
      </c>
      <c r="BI86" s="18">
        <f t="shared" si="557"/>
        <v>113.38184230944003</v>
      </c>
      <c r="BJ86" s="18">
        <f t="shared" si="557"/>
        <v>113.38184230944003</v>
      </c>
      <c r="BK86" s="18">
        <f t="shared" si="557"/>
        <v>113.38184230944003</v>
      </c>
      <c r="BL86" s="18">
        <f t="shared" si="557"/>
        <v>113.38184230944003</v>
      </c>
      <c r="BM86" s="18">
        <f t="shared" si="557"/>
        <v>113.38184230944003</v>
      </c>
      <c r="BN86" s="18">
        <f t="shared" si="557"/>
        <v>113.38184230944003</v>
      </c>
      <c r="BO86" s="18">
        <f t="shared" si="557"/>
        <v>113.38184230944003</v>
      </c>
      <c r="BP86" s="18">
        <f t="shared" si="557"/>
        <v>113.38184230944003</v>
      </c>
      <c r="BQ86" s="18">
        <f t="shared" si="556"/>
        <v>113.38184230944003</v>
      </c>
      <c r="BR86" s="18">
        <f t="shared" si="556"/>
        <v>113.38184230944003</v>
      </c>
      <c r="BS86" s="18">
        <f t="shared" si="556"/>
        <v>113.38184230944003</v>
      </c>
      <c r="BT86" s="18">
        <f t="shared" si="556"/>
        <v>113.38184230944003</v>
      </c>
      <c r="BU86" s="18">
        <f t="shared" si="556"/>
        <v>113.38184230944003</v>
      </c>
      <c r="BV86" s="18">
        <f t="shared" si="556"/>
        <v>113.38184230944003</v>
      </c>
      <c r="BW86" s="18">
        <f t="shared" si="556"/>
        <v>113.38184230944003</v>
      </c>
      <c r="BX86" s="18">
        <f t="shared" si="556"/>
        <v>113.38184230944003</v>
      </c>
      <c r="BY86" s="18">
        <f t="shared" si="556"/>
        <v>113.38184230944003</v>
      </c>
      <c r="BZ86" s="18">
        <f t="shared" si="556"/>
        <v>113.38184230944003</v>
      </c>
      <c r="CA86" s="18">
        <f t="shared" si="556"/>
        <v>113.38184230944003</v>
      </c>
      <c r="CB86" s="18">
        <f t="shared" si="556"/>
        <v>113.38184230944003</v>
      </c>
      <c r="CC86" s="18">
        <f t="shared" si="556"/>
        <v>113.38184230944003</v>
      </c>
      <c r="CD86" s="18">
        <f t="shared" si="556"/>
        <v>113.38184230944003</v>
      </c>
      <c r="CE86" s="18">
        <f t="shared" si="556"/>
        <v>113.38184230944003</v>
      </c>
      <c r="CF86" s="18">
        <f t="shared" si="556"/>
        <v>113.38184230944003</v>
      </c>
      <c r="CG86" s="18">
        <f t="shared" si="556"/>
        <v>113.38184230944003</v>
      </c>
      <c r="CH86" s="18">
        <f t="shared" si="556"/>
        <v>113.38184230944003</v>
      </c>
      <c r="CI86" s="18">
        <f t="shared" si="556"/>
        <v>113.38184230944003</v>
      </c>
      <c r="CJ86" s="18">
        <f t="shared" si="556"/>
        <v>113.38184230944003</v>
      </c>
      <c r="CK86" s="18">
        <f t="shared" si="556"/>
        <v>113.38184230944003</v>
      </c>
      <c r="CL86" s="18">
        <f t="shared" si="556"/>
        <v>113.38184230944003</v>
      </c>
      <c r="CM86" s="18">
        <f t="shared" si="556"/>
        <v>113.38184230944003</v>
      </c>
      <c r="CN86" s="18">
        <f t="shared" si="556"/>
        <v>113.38184230944003</v>
      </c>
      <c r="CO86" s="18">
        <f t="shared" si="556"/>
        <v>113.38184230944003</v>
      </c>
      <c r="CP86" s="18">
        <f t="shared" si="556"/>
        <v>113.38184230944003</v>
      </c>
      <c r="CQ86" s="18">
        <f t="shared" si="556"/>
        <v>113.38184230944003</v>
      </c>
      <c r="CR86" s="18">
        <f t="shared" si="556"/>
        <v>113.38184230944003</v>
      </c>
      <c r="CS86" s="18">
        <f t="shared" si="556"/>
        <v>113.38184230944003</v>
      </c>
      <c r="CT86" s="18">
        <f t="shared" si="556"/>
        <v>113.38184230944003</v>
      </c>
      <c r="CU86" s="18">
        <f t="shared" si="556"/>
        <v>113.38184230944003</v>
      </c>
      <c r="CV86" s="18">
        <f t="shared" si="556"/>
        <v>113.38184230944003</v>
      </c>
      <c r="CW86" s="18">
        <f t="shared" si="556"/>
        <v>113.38184230944003</v>
      </c>
      <c r="CX86" s="18">
        <f t="shared" si="556"/>
        <v>113.38184230944003</v>
      </c>
      <c r="CY86" s="18">
        <f t="shared" si="556"/>
        <v>113.38184230944003</v>
      </c>
      <c r="DA86" s="18" t="str">
        <f t="shared" si="550"/>
        <v>CA2</v>
      </c>
      <c r="DB86" s="18">
        <f t="shared" si="449"/>
        <v>113.38184230944003</v>
      </c>
      <c r="DC86" s="18">
        <f t="shared" si="450"/>
        <v>226.76368461888006</v>
      </c>
      <c r="DD86" s="18">
        <f t="shared" si="451"/>
        <v>340.14552692832012</v>
      </c>
      <c r="DE86" s="18">
        <f t="shared" si="452"/>
        <v>453.52736923776013</v>
      </c>
      <c r="DF86" s="18">
        <f t="shared" si="453"/>
        <v>566.90921154720013</v>
      </c>
      <c r="DG86" s="18">
        <f t="shared" si="454"/>
        <v>680.29105385664013</v>
      </c>
      <c r="DH86" s="18">
        <f t="shared" si="455"/>
        <v>793.67289616608014</v>
      </c>
      <c r="DI86" s="18">
        <f t="shared" si="456"/>
        <v>907.05473847552014</v>
      </c>
      <c r="DJ86" s="18">
        <f t="shared" si="457"/>
        <v>1020.4365807849601</v>
      </c>
      <c r="DK86" s="18">
        <f t="shared" si="458"/>
        <v>1133.8184230944003</v>
      </c>
      <c r="DL86" s="18">
        <f t="shared" si="459"/>
        <v>1247.2002654038404</v>
      </c>
      <c r="DM86" s="18">
        <f t="shared" si="460"/>
        <v>1360.5821077132805</v>
      </c>
      <c r="DN86" s="18">
        <f t="shared" si="461"/>
        <v>1473.9639500227206</v>
      </c>
      <c r="DO86" s="18">
        <f t="shared" si="462"/>
        <v>1587.3457923321607</v>
      </c>
      <c r="DP86" s="18">
        <f t="shared" si="463"/>
        <v>1700.7276346416008</v>
      </c>
      <c r="DQ86" s="18">
        <f t="shared" si="464"/>
        <v>1814.109476951041</v>
      </c>
      <c r="DR86" s="18">
        <f t="shared" si="465"/>
        <v>1927.4913192604811</v>
      </c>
      <c r="DS86" s="18">
        <f t="shared" si="466"/>
        <v>2040.8731615699212</v>
      </c>
      <c r="DT86" s="18">
        <f t="shared" si="467"/>
        <v>2154.2550038793611</v>
      </c>
      <c r="DU86" s="18">
        <f t="shared" si="468"/>
        <v>2267.636846188801</v>
      </c>
      <c r="DV86" s="18">
        <f t="shared" si="469"/>
        <v>2381.0186884982409</v>
      </c>
      <c r="DW86" s="18">
        <f t="shared" si="470"/>
        <v>2494.4005308076808</v>
      </c>
      <c r="DX86" s="18">
        <f t="shared" si="471"/>
        <v>2607.7823731171206</v>
      </c>
      <c r="DY86" s="18">
        <f t="shared" si="472"/>
        <v>2721.1642154265605</v>
      </c>
      <c r="DZ86" s="18">
        <f t="shared" si="473"/>
        <v>2834.5460577360004</v>
      </c>
      <c r="EA86" s="18">
        <f t="shared" si="474"/>
        <v>2947.9279000454403</v>
      </c>
      <c r="EB86" s="18">
        <f t="shared" si="475"/>
        <v>3061.3097423548802</v>
      </c>
      <c r="EC86" s="18">
        <f t="shared" si="476"/>
        <v>3174.6915846643201</v>
      </c>
      <c r="ED86" s="18">
        <f t="shared" si="477"/>
        <v>3288.07342697376</v>
      </c>
      <c r="EE86" s="18">
        <f t="shared" si="478"/>
        <v>3401.4552692831999</v>
      </c>
      <c r="EF86" s="18">
        <f t="shared" si="479"/>
        <v>3514.8371115926398</v>
      </c>
      <c r="EG86" s="18">
        <f t="shared" si="480"/>
        <v>3628.2189539020796</v>
      </c>
      <c r="EH86" s="18">
        <f t="shared" si="481"/>
        <v>3741.6007962115195</v>
      </c>
      <c r="EI86" s="18">
        <f t="shared" si="482"/>
        <v>3854.9826385209594</v>
      </c>
      <c r="EJ86" s="18">
        <f t="shared" si="483"/>
        <v>3968.3644808303993</v>
      </c>
      <c r="EK86" s="18">
        <f t="shared" si="484"/>
        <v>4081.7463231398392</v>
      </c>
      <c r="EL86" s="18">
        <f t="shared" si="485"/>
        <v>4195.1281654492795</v>
      </c>
      <c r="EM86" s="18">
        <f t="shared" si="486"/>
        <v>4308.5100077587194</v>
      </c>
      <c r="EN86" s="18">
        <f t="shared" si="487"/>
        <v>4421.8918500681593</v>
      </c>
      <c r="EO86" s="18">
        <f t="shared" si="488"/>
        <v>4535.2736923775992</v>
      </c>
      <c r="EP86" s="18">
        <f t="shared" si="489"/>
        <v>4648.6555346870391</v>
      </c>
      <c r="EQ86" s="18">
        <f t="shared" si="490"/>
        <v>4762.037376996479</v>
      </c>
      <c r="ER86" s="18">
        <f t="shared" si="491"/>
        <v>4875.4192193059189</v>
      </c>
      <c r="ES86" s="18">
        <f t="shared" si="492"/>
        <v>4988.8010616153588</v>
      </c>
      <c r="ET86" s="18">
        <f t="shared" si="493"/>
        <v>5102.1829039247987</v>
      </c>
      <c r="EU86" s="18">
        <f t="shared" si="494"/>
        <v>5215.5647462342386</v>
      </c>
      <c r="EV86" s="18">
        <f t="shared" si="495"/>
        <v>5328.9465885436784</v>
      </c>
      <c r="EW86" s="18">
        <f t="shared" si="496"/>
        <v>5442.3284308531183</v>
      </c>
      <c r="EX86" s="18">
        <f t="shared" si="497"/>
        <v>5555.7102731625582</v>
      </c>
      <c r="EY86" s="18">
        <f t="shared" si="498"/>
        <v>5669.0921154719981</v>
      </c>
      <c r="EZ86" s="18">
        <f t="shared" si="499"/>
        <v>5782.473957781438</v>
      </c>
      <c r="FA86" s="18">
        <f t="shared" si="500"/>
        <v>5895.8558000908779</v>
      </c>
      <c r="FB86" s="18">
        <f t="shared" si="501"/>
        <v>6009.2376424003178</v>
      </c>
      <c r="FC86" s="18">
        <f t="shared" si="502"/>
        <v>6122.6194847097577</v>
      </c>
      <c r="FD86" s="18">
        <f t="shared" si="503"/>
        <v>6236.0013270191976</v>
      </c>
      <c r="FE86" s="18">
        <f t="shared" si="504"/>
        <v>6349.3831693286375</v>
      </c>
      <c r="FF86" s="18">
        <f t="shared" si="505"/>
        <v>6462.7650116380773</v>
      </c>
      <c r="FG86" s="18">
        <f t="shared" si="506"/>
        <v>6576.1468539475172</v>
      </c>
      <c r="FH86" s="18">
        <f t="shared" si="507"/>
        <v>6689.5286962569571</v>
      </c>
      <c r="FI86" s="18">
        <f t="shared" si="508"/>
        <v>6802.910538566397</v>
      </c>
      <c r="FJ86" s="18">
        <f t="shared" si="509"/>
        <v>6916.2923808758369</v>
      </c>
      <c r="FK86" s="18">
        <f t="shared" si="510"/>
        <v>7029.6742231852768</v>
      </c>
      <c r="FL86" s="18">
        <f t="shared" si="511"/>
        <v>7143.0560654947167</v>
      </c>
      <c r="FM86" s="18">
        <f t="shared" si="512"/>
        <v>7256.4379078041566</v>
      </c>
      <c r="FN86" s="18">
        <f t="shared" si="513"/>
        <v>7369.8197501135965</v>
      </c>
      <c r="FO86" s="18">
        <f t="shared" si="514"/>
        <v>7483.2015924230363</v>
      </c>
      <c r="FP86" s="18">
        <f t="shared" si="515"/>
        <v>7596.5834347324762</v>
      </c>
      <c r="FQ86" s="18">
        <f t="shared" si="516"/>
        <v>7709.9652770419161</v>
      </c>
      <c r="FR86" s="18">
        <f t="shared" si="517"/>
        <v>7823.347119351356</v>
      </c>
      <c r="FS86" s="18">
        <f t="shared" si="518"/>
        <v>7936.7289616607959</v>
      </c>
      <c r="FT86" s="18">
        <f t="shared" si="519"/>
        <v>8050.1108039702358</v>
      </c>
      <c r="FU86" s="18">
        <f t="shared" si="520"/>
        <v>8163.4926462796757</v>
      </c>
      <c r="FV86" s="18">
        <f t="shared" si="521"/>
        <v>8276.8744885891156</v>
      </c>
      <c r="FW86" s="18">
        <f t="shared" si="522"/>
        <v>8390.2563308985555</v>
      </c>
      <c r="FX86" s="18">
        <f t="shared" si="523"/>
        <v>8503.6381732079954</v>
      </c>
      <c r="FY86" s="18">
        <f t="shared" si="524"/>
        <v>8617.0200155174352</v>
      </c>
      <c r="FZ86" s="18">
        <f t="shared" si="525"/>
        <v>8730.4018578268751</v>
      </c>
      <c r="GA86" s="18">
        <f t="shared" si="526"/>
        <v>8843.783700136315</v>
      </c>
      <c r="GB86" s="18">
        <f t="shared" si="527"/>
        <v>8957.1655424457549</v>
      </c>
      <c r="GC86" s="18">
        <f t="shared" si="528"/>
        <v>9070.5473847551948</v>
      </c>
      <c r="GD86" s="18">
        <f t="shared" si="529"/>
        <v>9183.9292270646347</v>
      </c>
      <c r="GE86" s="18">
        <f t="shared" si="530"/>
        <v>9297.3110693740746</v>
      </c>
      <c r="GF86" s="18">
        <f t="shared" si="531"/>
        <v>9410.6929116835145</v>
      </c>
      <c r="GG86" s="18">
        <f t="shared" si="532"/>
        <v>9524.0747539929544</v>
      </c>
      <c r="GH86" s="18">
        <f t="shared" si="533"/>
        <v>9637.4565963023942</v>
      </c>
      <c r="GI86" s="18">
        <f t="shared" si="534"/>
        <v>9750.8384386118341</v>
      </c>
      <c r="GJ86" s="18">
        <f t="shared" si="535"/>
        <v>9864.220280921274</v>
      </c>
      <c r="GK86" s="18">
        <f t="shared" si="536"/>
        <v>9977.6021232307139</v>
      </c>
      <c r="GL86" s="18">
        <f t="shared" si="537"/>
        <v>10090.983965540154</v>
      </c>
      <c r="GM86" s="18">
        <f t="shared" si="538"/>
        <v>10204.365807849594</v>
      </c>
      <c r="GN86" s="18">
        <f t="shared" si="539"/>
        <v>10317.747650159034</v>
      </c>
      <c r="GO86" s="18">
        <f t="shared" si="540"/>
        <v>10431.129492468473</v>
      </c>
      <c r="GP86" s="18">
        <f t="shared" si="541"/>
        <v>10544.511334777913</v>
      </c>
      <c r="GQ86" s="18">
        <f t="shared" si="542"/>
        <v>10657.893177087353</v>
      </c>
      <c r="GR86" s="18">
        <f t="shared" si="543"/>
        <v>10771.275019396793</v>
      </c>
      <c r="GS86" s="18">
        <f t="shared" si="544"/>
        <v>10884.656861706233</v>
      </c>
      <c r="GT86" s="18">
        <f t="shared" si="545"/>
        <v>10998.038704015673</v>
      </c>
      <c r="GU86" s="18">
        <f t="shared" si="546"/>
        <v>11111.420546325113</v>
      </c>
      <c r="GV86" s="18">
        <f t="shared" si="547"/>
        <v>11224.802388634553</v>
      </c>
      <c r="GW86" s="18">
        <f t="shared" si="548"/>
        <v>11338.184230943993</v>
      </c>
      <c r="GX86" s="18"/>
    </row>
    <row r="87" spans="2:206" x14ac:dyDescent="0.25">
      <c r="B87" t="s">
        <v>148</v>
      </c>
      <c r="C87">
        <v>1.34</v>
      </c>
      <c r="D87" s="18">
        <f t="shared" si="549"/>
        <v>139.38685201344003</v>
      </c>
      <c r="E87" s="18">
        <f t="shared" si="557"/>
        <v>139.38685201344003</v>
      </c>
      <c r="F87" s="18">
        <f t="shared" si="557"/>
        <v>139.38685201344003</v>
      </c>
      <c r="G87" s="18">
        <f t="shared" si="557"/>
        <v>139.38685201344003</v>
      </c>
      <c r="H87" s="18">
        <f t="shared" si="557"/>
        <v>139.38685201344003</v>
      </c>
      <c r="I87" s="18">
        <f t="shared" si="557"/>
        <v>139.38685201344003</v>
      </c>
      <c r="J87" s="18">
        <f t="shared" si="557"/>
        <v>139.38685201344003</v>
      </c>
      <c r="K87" s="18">
        <f t="shared" si="557"/>
        <v>139.38685201344003</v>
      </c>
      <c r="L87" s="18">
        <f t="shared" si="557"/>
        <v>139.38685201344003</v>
      </c>
      <c r="M87" s="18">
        <f t="shared" si="557"/>
        <v>139.38685201344003</v>
      </c>
      <c r="N87" s="18">
        <f t="shared" si="557"/>
        <v>139.38685201344003</v>
      </c>
      <c r="O87" s="18">
        <f t="shared" si="557"/>
        <v>139.38685201344003</v>
      </c>
      <c r="P87" s="18">
        <f t="shared" si="557"/>
        <v>139.38685201344003</v>
      </c>
      <c r="Q87" s="18">
        <f t="shared" si="557"/>
        <v>139.38685201344003</v>
      </c>
      <c r="R87" s="18">
        <f t="shared" si="557"/>
        <v>139.38685201344003</v>
      </c>
      <c r="S87" s="18">
        <f t="shared" si="557"/>
        <v>139.38685201344003</v>
      </c>
      <c r="T87" s="18">
        <f t="shared" si="557"/>
        <v>139.38685201344003</v>
      </c>
      <c r="U87" s="18">
        <f t="shared" si="557"/>
        <v>139.38685201344003</v>
      </c>
      <c r="V87" s="18">
        <f t="shared" si="557"/>
        <v>139.38685201344003</v>
      </c>
      <c r="W87" s="18">
        <f t="shared" si="557"/>
        <v>139.38685201344003</v>
      </c>
      <c r="X87" s="18">
        <f t="shared" si="557"/>
        <v>139.38685201344003</v>
      </c>
      <c r="Y87" s="18">
        <f t="shared" si="557"/>
        <v>139.38685201344003</v>
      </c>
      <c r="Z87" s="18">
        <f t="shared" si="557"/>
        <v>139.38685201344003</v>
      </c>
      <c r="AA87" s="18">
        <f t="shared" si="557"/>
        <v>139.38685201344003</v>
      </c>
      <c r="AB87" s="18">
        <f t="shared" si="557"/>
        <v>139.38685201344003</v>
      </c>
      <c r="AC87" s="18">
        <f t="shared" si="557"/>
        <v>139.38685201344003</v>
      </c>
      <c r="AD87" s="18">
        <f t="shared" si="557"/>
        <v>139.38685201344003</v>
      </c>
      <c r="AE87" s="18">
        <f t="shared" si="557"/>
        <v>139.38685201344003</v>
      </c>
      <c r="AF87" s="18">
        <f t="shared" si="557"/>
        <v>139.38685201344003</v>
      </c>
      <c r="AG87" s="18">
        <f t="shared" si="557"/>
        <v>139.38685201344003</v>
      </c>
      <c r="AH87" s="18">
        <f t="shared" si="557"/>
        <v>139.38685201344003</v>
      </c>
      <c r="AI87" s="18">
        <f t="shared" si="557"/>
        <v>139.38685201344003</v>
      </c>
      <c r="AJ87" s="18">
        <f t="shared" si="557"/>
        <v>139.38685201344003</v>
      </c>
      <c r="AK87" s="18">
        <f t="shared" si="557"/>
        <v>139.38685201344003</v>
      </c>
      <c r="AL87" s="18">
        <f t="shared" si="557"/>
        <v>139.38685201344003</v>
      </c>
      <c r="AM87" s="18">
        <f t="shared" si="557"/>
        <v>139.38685201344003</v>
      </c>
      <c r="AN87" s="18">
        <f t="shared" si="557"/>
        <v>139.38685201344003</v>
      </c>
      <c r="AO87" s="18">
        <f t="shared" si="557"/>
        <v>139.38685201344003</v>
      </c>
      <c r="AP87" s="18">
        <f t="shared" si="557"/>
        <v>139.38685201344003</v>
      </c>
      <c r="AQ87" s="18">
        <f t="shared" si="557"/>
        <v>139.38685201344003</v>
      </c>
      <c r="AR87" s="18">
        <f t="shared" si="557"/>
        <v>139.38685201344003</v>
      </c>
      <c r="AS87" s="18">
        <f t="shared" si="557"/>
        <v>139.38685201344003</v>
      </c>
      <c r="AT87" s="18">
        <f t="shared" si="557"/>
        <v>139.38685201344003</v>
      </c>
      <c r="AU87" s="18">
        <f t="shared" si="557"/>
        <v>139.38685201344003</v>
      </c>
      <c r="AV87" s="18">
        <f t="shared" si="557"/>
        <v>139.38685201344003</v>
      </c>
      <c r="AW87" s="18">
        <f t="shared" si="557"/>
        <v>139.38685201344003</v>
      </c>
      <c r="AX87" s="18">
        <f t="shared" si="557"/>
        <v>139.38685201344003</v>
      </c>
      <c r="AY87" s="18">
        <f t="shared" si="557"/>
        <v>139.38685201344003</v>
      </c>
      <c r="AZ87" s="18">
        <f t="shared" si="557"/>
        <v>139.38685201344003</v>
      </c>
      <c r="BA87" s="18">
        <f t="shared" si="557"/>
        <v>139.38685201344003</v>
      </c>
      <c r="BB87" s="18">
        <f t="shared" si="557"/>
        <v>139.38685201344003</v>
      </c>
      <c r="BC87" s="18">
        <f t="shared" si="557"/>
        <v>139.38685201344003</v>
      </c>
      <c r="BD87" s="18">
        <f t="shared" si="557"/>
        <v>139.38685201344003</v>
      </c>
      <c r="BE87" s="18">
        <f t="shared" si="557"/>
        <v>139.38685201344003</v>
      </c>
      <c r="BF87" s="18">
        <f t="shared" si="557"/>
        <v>139.38685201344003</v>
      </c>
      <c r="BG87" s="18">
        <f t="shared" si="557"/>
        <v>139.38685201344003</v>
      </c>
      <c r="BH87" s="18">
        <f t="shared" si="557"/>
        <v>139.38685201344003</v>
      </c>
      <c r="BI87" s="18">
        <f t="shared" si="557"/>
        <v>139.38685201344003</v>
      </c>
      <c r="BJ87" s="18">
        <f t="shared" si="557"/>
        <v>139.38685201344003</v>
      </c>
      <c r="BK87" s="18">
        <f t="shared" si="557"/>
        <v>139.38685201344003</v>
      </c>
      <c r="BL87" s="18">
        <f t="shared" si="557"/>
        <v>139.38685201344003</v>
      </c>
      <c r="BM87" s="18">
        <f t="shared" si="557"/>
        <v>139.38685201344003</v>
      </c>
      <c r="BN87" s="18">
        <f t="shared" si="557"/>
        <v>139.38685201344003</v>
      </c>
      <c r="BO87" s="18">
        <f t="shared" si="557"/>
        <v>139.38685201344003</v>
      </c>
      <c r="BP87" s="18">
        <f t="shared" si="557"/>
        <v>139.38685201344003</v>
      </c>
      <c r="BQ87" s="18">
        <f t="shared" si="556"/>
        <v>139.38685201344003</v>
      </c>
      <c r="BR87" s="18">
        <f t="shared" si="556"/>
        <v>139.38685201344003</v>
      </c>
      <c r="BS87" s="18">
        <f t="shared" si="556"/>
        <v>139.38685201344003</v>
      </c>
      <c r="BT87" s="18">
        <f t="shared" si="556"/>
        <v>139.38685201344003</v>
      </c>
      <c r="BU87" s="18">
        <f t="shared" si="556"/>
        <v>139.38685201344003</v>
      </c>
      <c r="BV87" s="18">
        <f t="shared" si="556"/>
        <v>139.38685201344003</v>
      </c>
      <c r="BW87" s="18">
        <f t="shared" si="556"/>
        <v>139.38685201344003</v>
      </c>
      <c r="BX87" s="18">
        <f t="shared" si="556"/>
        <v>139.38685201344003</v>
      </c>
      <c r="BY87" s="18">
        <f t="shared" si="556"/>
        <v>139.38685201344003</v>
      </c>
      <c r="BZ87" s="18">
        <f t="shared" si="556"/>
        <v>139.38685201344003</v>
      </c>
      <c r="CA87" s="18">
        <f t="shared" si="556"/>
        <v>139.38685201344003</v>
      </c>
      <c r="CB87" s="18">
        <f t="shared" si="556"/>
        <v>139.38685201344003</v>
      </c>
      <c r="CC87" s="18">
        <f t="shared" si="556"/>
        <v>139.38685201344003</v>
      </c>
      <c r="CD87" s="18">
        <f t="shared" si="556"/>
        <v>139.38685201344003</v>
      </c>
      <c r="CE87" s="18">
        <f t="shared" si="556"/>
        <v>139.38685201344003</v>
      </c>
      <c r="CF87" s="18">
        <f t="shared" si="556"/>
        <v>139.38685201344003</v>
      </c>
      <c r="CG87" s="18">
        <f t="shared" si="556"/>
        <v>139.38685201344003</v>
      </c>
      <c r="CH87" s="18">
        <f t="shared" si="556"/>
        <v>139.38685201344003</v>
      </c>
      <c r="CI87" s="18">
        <f t="shared" si="556"/>
        <v>139.38685201344003</v>
      </c>
      <c r="CJ87" s="18">
        <f t="shared" si="556"/>
        <v>139.38685201344003</v>
      </c>
      <c r="CK87" s="18">
        <f t="shared" si="556"/>
        <v>139.38685201344003</v>
      </c>
      <c r="CL87" s="18">
        <f t="shared" si="556"/>
        <v>139.38685201344003</v>
      </c>
      <c r="CM87" s="18">
        <f t="shared" si="556"/>
        <v>139.38685201344003</v>
      </c>
      <c r="CN87" s="18">
        <f t="shared" si="556"/>
        <v>139.38685201344003</v>
      </c>
      <c r="CO87" s="18">
        <f t="shared" si="556"/>
        <v>139.38685201344003</v>
      </c>
      <c r="CP87" s="18">
        <f t="shared" si="556"/>
        <v>139.38685201344003</v>
      </c>
      <c r="CQ87" s="18">
        <f t="shared" si="556"/>
        <v>139.38685201344003</v>
      </c>
      <c r="CR87" s="18">
        <f t="shared" si="556"/>
        <v>139.38685201344003</v>
      </c>
      <c r="CS87" s="18">
        <f t="shared" si="556"/>
        <v>139.38685201344003</v>
      </c>
      <c r="CT87" s="18">
        <f t="shared" si="556"/>
        <v>139.38685201344003</v>
      </c>
      <c r="CU87" s="18">
        <f t="shared" si="556"/>
        <v>139.38685201344003</v>
      </c>
      <c r="CV87" s="18">
        <f t="shared" si="556"/>
        <v>139.38685201344003</v>
      </c>
      <c r="CW87" s="18">
        <f t="shared" si="556"/>
        <v>139.38685201344003</v>
      </c>
      <c r="CX87" s="18">
        <f t="shared" si="556"/>
        <v>139.38685201344003</v>
      </c>
      <c r="CY87" s="18">
        <f t="shared" si="556"/>
        <v>139.38685201344003</v>
      </c>
      <c r="DA87" s="18" t="str">
        <f t="shared" si="550"/>
        <v>CBC1</v>
      </c>
      <c r="DB87" s="18">
        <f t="shared" si="449"/>
        <v>139.38685201344003</v>
      </c>
      <c r="DC87" s="18">
        <f t="shared" si="450"/>
        <v>278.77370402688007</v>
      </c>
      <c r="DD87" s="18">
        <f t="shared" si="451"/>
        <v>418.1605560403201</v>
      </c>
      <c r="DE87" s="18">
        <f t="shared" si="452"/>
        <v>557.54740805376014</v>
      </c>
      <c r="DF87" s="18">
        <f t="shared" si="453"/>
        <v>696.93426006720017</v>
      </c>
      <c r="DG87" s="18">
        <f t="shared" si="454"/>
        <v>836.32111208064021</v>
      </c>
      <c r="DH87" s="18">
        <f t="shared" si="455"/>
        <v>975.70796409408024</v>
      </c>
      <c r="DI87" s="18">
        <f t="shared" si="456"/>
        <v>1115.0948161075203</v>
      </c>
      <c r="DJ87" s="18">
        <f t="shared" si="457"/>
        <v>1254.4816681209604</v>
      </c>
      <c r="DK87" s="18">
        <f t="shared" si="458"/>
        <v>1393.8685201344006</v>
      </c>
      <c r="DL87" s="18">
        <f t="shared" si="459"/>
        <v>1533.2553721478407</v>
      </c>
      <c r="DM87" s="18">
        <f t="shared" si="460"/>
        <v>1672.6422241612809</v>
      </c>
      <c r="DN87" s="18">
        <f t="shared" si="461"/>
        <v>1812.029076174721</v>
      </c>
      <c r="DO87" s="18">
        <f t="shared" si="462"/>
        <v>1951.4159281881612</v>
      </c>
      <c r="DP87" s="18">
        <f t="shared" si="463"/>
        <v>2090.8027802016013</v>
      </c>
      <c r="DQ87" s="18">
        <f t="shared" si="464"/>
        <v>2230.1896322150415</v>
      </c>
      <c r="DR87" s="18">
        <f t="shared" si="465"/>
        <v>2369.5764842284816</v>
      </c>
      <c r="DS87" s="18">
        <f t="shared" si="466"/>
        <v>2508.9633362419218</v>
      </c>
      <c r="DT87" s="18">
        <f t="shared" si="467"/>
        <v>2648.3501882553619</v>
      </c>
      <c r="DU87" s="18">
        <f t="shared" si="468"/>
        <v>2787.737040268802</v>
      </c>
      <c r="DV87" s="18">
        <f t="shared" si="469"/>
        <v>2927.1238922822422</v>
      </c>
      <c r="DW87" s="18">
        <f t="shared" si="470"/>
        <v>3066.5107442956823</v>
      </c>
      <c r="DX87" s="18">
        <f t="shared" si="471"/>
        <v>3205.8975963091225</v>
      </c>
      <c r="DY87" s="18">
        <f t="shared" si="472"/>
        <v>3345.2844483225626</v>
      </c>
      <c r="DZ87" s="18">
        <f t="shared" si="473"/>
        <v>3484.6713003360028</v>
      </c>
      <c r="EA87" s="18">
        <f t="shared" si="474"/>
        <v>3624.0581523494429</v>
      </c>
      <c r="EB87" s="18">
        <f t="shared" si="475"/>
        <v>3763.4450043628831</v>
      </c>
      <c r="EC87" s="18">
        <f t="shared" si="476"/>
        <v>3902.8318563763232</v>
      </c>
      <c r="ED87" s="18">
        <f t="shared" si="477"/>
        <v>4042.2187083897634</v>
      </c>
      <c r="EE87" s="18">
        <f t="shared" si="478"/>
        <v>4181.6055604032035</v>
      </c>
      <c r="EF87" s="18">
        <f t="shared" si="479"/>
        <v>4320.9924124166437</v>
      </c>
      <c r="EG87" s="18">
        <f t="shared" si="480"/>
        <v>4460.3792644300838</v>
      </c>
      <c r="EH87" s="18">
        <f t="shared" si="481"/>
        <v>4599.766116443524</v>
      </c>
      <c r="EI87" s="18">
        <f t="shared" si="482"/>
        <v>4739.1529684569641</v>
      </c>
      <c r="EJ87" s="18">
        <f t="shared" si="483"/>
        <v>4878.5398204704043</v>
      </c>
      <c r="EK87" s="18">
        <f t="shared" si="484"/>
        <v>5017.9266724838444</v>
      </c>
      <c r="EL87" s="18">
        <f t="shared" si="485"/>
        <v>5157.3135244972846</v>
      </c>
      <c r="EM87" s="18">
        <f t="shared" si="486"/>
        <v>5296.7003765107247</v>
      </c>
      <c r="EN87" s="18">
        <f t="shared" si="487"/>
        <v>5436.0872285241649</v>
      </c>
      <c r="EO87" s="18">
        <f t="shared" si="488"/>
        <v>5575.474080537605</v>
      </c>
      <c r="EP87" s="18">
        <f t="shared" si="489"/>
        <v>5714.8609325510452</v>
      </c>
      <c r="EQ87" s="18">
        <f t="shared" si="490"/>
        <v>5854.2477845644853</v>
      </c>
      <c r="ER87" s="18">
        <f t="shared" si="491"/>
        <v>5993.6346365779254</v>
      </c>
      <c r="ES87" s="18">
        <f t="shared" si="492"/>
        <v>6133.0214885913656</v>
      </c>
      <c r="ET87" s="18">
        <f t="shared" si="493"/>
        <v>6272.4083406048057</v>
      </c>
      <c r="EU87" s="18">
        <f t="shared" si="494"/>
        <v>6411.7951926182459</v>
      </c>
      <c r="EV87" s="18">
        <f t="shared" si="495"/>
        <v>6551.182044631686</v>
      </c>
      <c r="EW87" s="18">
        <f t="shared" si="496"/>
        <v>6690.5688966451262</v>
      </c>
      <c r="EX87" s="18">
        <f t="shared" si="497"/>
        <v>6829.9557486585663</v>
      </c>
      <c r="EY87" s="18">
        <f t="shared" si="498"/>
        <v>6969.3426006720065</v>
      </c>
      <c r="EZ87" s="18">
        <f t="shared" si="499"/>
        <v>7108.7294526854466</v>
      </c>
      <c r="FA87" s="18">
        <f t="shared" si="500"/>
        <v>7248.1163046988868</v>
      </c>
      <c r="FB87" s="18">
        <f t="shared" si="501"/>
        <v>7387.5031567123269</v>
      </c>
      <c r="FC87" s="18">
        <f t="shared" si="502"/>
        <v>7526.8900087257671</v>
      </c>
      <c r="FD87" s="18">
        <f t="shared" si="503"/>
        <v>7666.2768607392072</v>
      </c>
      <c r="FE87" s="18">
        <f t="shared" si="504"/>
        <v>7805.6637127526474</v>
      </c>
      <c r="FF87" s="18">
        <f t="shared" si="505"/>
        <v>7945.0505647660875</v>
      </c>
      <c r="FG87" s="18">
        <f t="shared" si="506"/>
        <v>8084.4374167795277</v>
      </c>
      <c r="FH87" s="18">
        <f t="shared" si="507"/>
        <v>8223.8242687929669</v>
      </c>
      <c r="FI87" s="18">
        <f t="shared" si="508"/>
        <v>8363.2111208064071</v>
      </c>
      <c r="FJ87" s="18">
        <f t="shared" si="509"/>
        <v>8502.5979728198472</v>
      </c>
      <c r="FK87" s="18">
        <f t="shared" si="510"/>
        <v>8641.9848248332873</v>
      </c>
      <c r="FL87" s="18">
        <f t="shared" si="511"/>
        <v>8781.3716768467275</v>
      </c>
      <c r="FM87" s="18">
        <f t="shared" si="512"/>
        <v>8920.7585288601676</v>
      </c>
      <c r="FN87" s="18">
        <f t="shared" si="513"/>
        <v>9060.1453808736078</v>
      </c>
      <c r="FO87" s="18">
        <f t="shared" si="514"/>
        <v>9199.5322328870479</v>
      </c>
      <c r="FP87" s="18">
        <f t="shared" si="515"/>
        <v>9338.9190849004881</v>
      </c>
      <c r="FQ87" s="18">
        <f t="shared" si="516"/>
        <v>9478.3059369139282</v>
      </c>
      <c r="FR87" s="18">
        <f t="shared" si="517"/>
        <v>9617.6927889273684</v>
      </c>
      <c r="FS87" s="18">
        <f t="shared" si="518"/>
        <v>9757.0796409408085</v>
      </c>
      <c r="FT87" s="18">
        <f t="shared" si="519"/>
        <v>9896.4664929542487</v>
      </c>
      <c r="FU87" s="18">
        <f t="shared" si="520"/>
        <v>10035.853344967689</v>
      </c>
      <c r="FV87" s="18">
        <f t="shared" si="521"/>
        <v>10175.240196981129</v>
      </c>
      <c r="FW87" s="18">
        <f t="shared" si="522"/>
        <v>10314.627048994569</v>
      </c>
      <c r="FX87" s="18">
        <f t="shared" si="523"/>
        <v>10454.013901008009</v>
      </c>
      <c r="FY87" s="18">
        <f t="shared" si="524"/>
        <v>10593.400753021449</v>
      </c>
      <c r="FZ87" s="18">
        <f t="shared" si="525"/>
        <v>10732.78760503489</v>
      </c>
      <c r="GA87" s="18">
        <f t="shared" si="526"/>
        <v>10872.17445704833</v>
      </c>
      <c r="GB87" s="18">
        <f t="shared" si="527"/>
        <v>11011.56130906177</v>
      </c>
      <c r="GC87" s="18">
        <f t="shared" si="528"/>
        <v>11150.94816107521</v>
      </c>
      <c r="GD87" s="18">
        <f t="shared" si="529"/>
        <v>11290.33501308865</v>
      </c>
      <c r="GE87" s="18">
        <f t="shared" si="530"/>
        <v>11429.72186510209</v>
      </c>
      <c r="GF87" s="18">
        <f t="shared" si="531"/>
        <v>11569.10871711553</v>
      </c>
      <c r="GG87" s="18">
        <f t="shared" si="532"/>
        <v>11708.495569128971</v>
      </c>
      <c r="GH87" s="18">
        <f t="shared" si="533"/>
        <v>11847.882421142411</v>
      </c>
      <c r="GI87" s="18">
        <f t="shared" si="534"/>
        <v>11987.269273155851</v>
      </c>
      <c r="GJ87" s="18">
        <f t="shared" si="535"/>
        <v>12126.656125169291</v>
      </c>
      <c r="GK87" s="18">
        <f t="shared" si="536"/>
        <v>12266.042977182731</v>
      </c>
      <c r="GL87" s="18">
        <f t="shared" si="537"/>
        <v>12405.429829196171</v>
      </c>
      <c r="GM87" s="18">
        <f t="shared" si="538"/>
        <v>12544.816681209611</v>
      </c>
      <c r="GN87" s="18">
        <f t="shared" si="539"/>
        <v>12684.203533223052</v>
      </c>
      <c r="GO87" s="18">
        <f t="shared" si="540"/>
        <v>12823.590385236492</v>
      </c>
      <c r="GP87" s="18">
        <f t="shared" si="541"/>
        <v>12962.977237249932</v>
      </c>
      <c r="GQ87" s="18">
        <f t="shared" si="542"/>
        <v>13102.364089263372</v>
      </c>
      <c r="GR87" s="18">
        <f t="shared" si="543"/>
        <v>13241.750941276812</v>
      </c>
      <c r="GS87" s="18">
        <f t="shared" si="544"/>
        <v>13381.137793290252</v>
      </c>
      <c r="GT87" s="18">
        <f t="shared" si="545"/>
        <v>13520.524645303693</v>
      </c>
      <c r="GU87" s="18">
        <f t="shared" si="546"/>
        <v>13659.911497317133</v>
      </c>
      <c r="GV87" s="18">
        <f t="shared" si="547"/>
        <v>13799.298349330573</v>
      </c>
      <c r="GW87" s="18">
        <f t="shared" si="548"/>
        <v>13938.685201344013</v>
      </c>
      <c r="GX87" s="18"/>
    </row>
    <row r="88" spans="2:206" x14ac:dyDescent="0.25">
      <c r="B88" t="s">
        <v>137</v>
      </c>
      <c r="C88">
        <v>0.94</v>
      </c>
      <c r="D88" s="18">
        <f t="shared" si="549"/>
        <v>97.778836487039996</v>
      </c>
      <c r="E88" s="18">
        <f t="shared" si="557"/>
        <v>97.778836487039996</v>
      </c>
      <c r="F88" s="18">
        <f t="shared" si="557"/>
        <v>97.778836487039996</v>
      </c>
      <c r="G88" s="18">
        <f t="shared" si="557"/>
        <v>97.778836487039996</v>
      </c>
      <c r="H88" s="18">
        <f t="shared" si="557"/>
        <v>97.778836487039996</v>
      </c>
      <c r="I88" s="18">
        <f t="shared" si="557"/>
        <v>97.778836487039996</v>
      </c>
      <c r="J88" s="18">
        <f t="shared" si="557"/>
        <v>97.778836487039996</v>
      </c>
      <c r="K88" s="18">
        <f t="shared" si="557"/>
        <v>97.778836487039996</v>
      </c>
      <c r="L88" s="18">
        <f t="shared" si="557"/>
        <v>97.778836487039996</v>
      </c>
      <c r="M88" s="18">
        <f t="shared" si="557"/>
        <v>97.778836487039996</v>
      </c>
      <c r="N88" s="18">
        <f t="shared" si="557"/>
        <v>97.778836487039996</v>
      </c>
      <c r="O88" s="18">
        <f t="shared" si="557"/>
        <v>97.778836487039996</v>
      </c>
      <c r="P88" s="18">
        <f t="shared" si="557"/>
        <v>97.778836487039996</v>
      </c>
      <c r="Q88" s="18">
        <f t="shared" si="557"/>
        <v>97.778836487039996</v>
      </c>
      <c r="R88" s="18">
        <f t="shared" si="557"/>
        <v>97.778836487039996</v>
      </c>
      <c r="S88" s="18">
        <f t="shared" si="557"/>
        <v>97.778836487039996</v>
      </c>
      <c r="T88" s="18">
        <f t="shared" si="557"/>
        <v>97.778836487039996</v>
      </c>
      <c r="U88" s="18">
        <f t="shared" si="557"/>
        <v>97.778836487039996</v>
      </c>
      <c r="V88" s="18">
        <f t="shared" si="557"/>
        <v>97.778836487039996</v>
      </c>
      <c r="W88" s="18">
        <f t="shared" si="557"/>
        <v>97.778836487039996</v>
      </c>
      <c r="X88" s="18">
        <f t="shared" si="557"/>
        <v>97.778836487039996</v>
      </c>
      <c r="Y88" s="18">
        <f t="shared" si="557"/>
        <v>97.778836487039996</v>
      </c>
      <c r="Z88" s="18">
        <f t="shared" si="557"/>
        <v>97.778836487039996</v>
      </c>
      <c r="AA88" s="18">
        <f t="shared" si="557"/>
        <v>97.778836487039996</v>
      </c>
      <c r="AB88" s="18">
        <f t="shared" si="557"/>
        <v>97.778836487039996</v>
      </c>
      <c r="AC88" s="18">
        <f t="shared" si="557"/>
        <v>97.778836487039996</v>
      </c>
      <c r="AD88" s="18">
        <f t="shared" si="557"/>
        <v>97.778836487039996</v>
      </c>
      <c r="AE88" s="18">
        <f t="shared" si="557"/>
        <v>97.778836487039996</v>
      </c>
      <c r="AF88" s="18">
        <f t="shared" si="557"/>
        <v>97.778836487039996</v>
      </c>
      <c r="AG88" s="18">
        <f t="shared" si="557"/>
        <v>97.778836487039996</v>
      </c>
      <c r="AH88" s="18">
        <f t="shared" si="557"/>
        <v>97.778836487039996</v>
      </c>
      <c r="AI88" s="18">
        <f t="shared" si="557"/>
        <v>97.778836487039996</v>
      </c>
      <c r="AJ88" s="18">
        <f t="shared" si="557"/>
        <v>97.778836487039996</v>
      </c>
      <c r="AK88" s="18">
        <f t="shared" si="557"/>
        <v>97.778836487039996</v>
      </c>
      <c r="AL88" s="18">
        <f t="shared" si="557"/>
        <v>97.778836487039996</v>
      </c>
      <c r="AM88" s="18">
        <f t="shared" si="557"/>
        <v>97.778836487039996</v>
      </c>
      <c r="AN88" s="18">
        <f t="shared" si="557"/>
        <v>97.778836487039996</v>
      </c>
      <c r="AO88" s="18">
        <f t="shared" si="557"/>
        <v>97.778836487039996</v>
      </c>
      <c r="AP88" s="18">
        <f t="shared" si="557"/>
        <v>97.778836487039996</v>
      </c>
      <c r="AQ88" s="18">
        <f t="shared" si="557"/>
        <v>97.778836487039996</v>
      </c>
      <c r="AR88" s="18">
        <f t="shared" si="557"/>
        <v>97.778836487039996</v>
      </c>
      <c r="AS88" s="18">
        <f t="shared" si="557"/>
        <v>97.778836487039996</v>
      </c>
      <c r="AT88" s="18">
        <f t="shared" si="557"/>
        <v>97.778836487039996</v>
      </c>
      <c r="AU88" s="18">
        <f t="shared" si="557"/>
        <v>97.778836487039996</v>
      </c>
      <c r="AV88" s="18">
        <f t="shared" si="557"/>
        <v>97.778836487039996</v>
      </c>
      <c r="AW88" s="18">
        <f t="shared" si="557"/>
        <v>97.778836487039996</v>
      </c>
      <c r="AX88" s="18">
        <f t="shared" si="557"/>
        <v>97.778836487039996</v>
      </c>
      <c r="AY88" s="18">
        <f t="shared" si="557"/>
        <v>97.778836487039996</v>
      </c>
      <c r="AZ88" s="18">
        <f t="shared" si="557"/>
        <v>97.778836487039996</v>
      </c>
      <c r="BA88" s="18">
        <f t="shared" si="557"/>
        <v>97.778836487039996</v>
      </c>
      <c r="BB88" s="18">
        <f t="shared" si="557"/>
        <v>97.778836487039996</v>
      </c>
      <c r="BC88" s="18">
        <f t="shared" si="557"/>
        <v>97.778836487039996</v>
      </c>
      <c r="BD88" s="18">
        <f t="shared" si="557"/>
        <v>97.778836487039996</v>
      </c>
      <c r="BE88" s="18">
        <f t="shared" si="557"/>
        <v>97.778836487039996</v>
      </c>
      <c r="BF88" s="18">
        <f t="shared" si="557"/>
        <v>97.778836487039996</v>
      </c>
      <c r="BG88" s="18">
        <f t="shared" si="557"/>
        <v>97.778836487039996</v>
      </c>
      <c r="BH88" s="18">
        <f t="shared" si="557"/>
        <v>97.778836487039996</v>
      </c>
      <c r="BI88" s="18">
        <f t="shared" si="557"/>
        <v>97.778836487039996</v>
      </c>
      <c r="BJ88" s="18">
        <f t="shared" si="557"/>
        <v>97.778836487039996</v>
      </c>
      <c r="BK88" s="18">
        <f t="shared" si="557"/>
        <v>97.778836487039996</v>
      </c>
      <c r="BL88" s="18">
        <f t="shared" si="557"/>
        <v>97.778836487039996</v>
      </c>
      <c r="BM88" s="18">
        <f t="shared" si="557"/>
        <v>97.778836487039996</v>
      </c>
      <c r="BN88" s="18">
        <f t="shared" si="557"/>
        <v>97.778836487039996</v>
      </c>
      <c r="BO88" s="18">
        <f t="shared" si="557"/>
        <v>97.778836487039996</v>
      </c>
      <c r="BP88" s="18">
        <f t="shared" si="557"/>
        <v>97.778836487039996</v>
      </c>
      <c r="BQ88" s="18">
        <f t="shared" si="556"/>
        <v>97.778836487039996</v>
      </c>
      <c r="BR88" s="18">
        <f t="shared" si="556"/>
        <v>97.778836487039996</v>
      </c>
      <c r="BS88" s="18">
        <f t="shared" si="556"/>
        <v>97.778836487039996</v>
      </c>
      <c r="BT88" s="18">
        <f t="shared" si="556"/>
        <v>97.778836487039996</v>
      </c>
      <c r="BU88" s="18">
        <f t="shared" si="556"/>
        <v>97.778836487039996</v>
      </c>
      <c r="BV88" s="18">
        <f t="shared" si="556"/>
        <v>97.778836487039996</v>
      </c>
      <c r="BW88" s="18">
        <f t="shared" si="556"/>
        <v>97.778836487039996</v>
      </c>
      <c r="BX88" s="18">
        <f t="shared" si="556"/>
        <v>97.778836487039996</v>
      </c>
      <c r="BY88" s="18">
        <f t="shared" si="556"/>
        <v>97.778836487039996</v>
      </c>
      <c r="BZ88" s="18">
        <f t="shared" si="556"/>
        <v>97.778836487039996</v>
      </c>
      <c r="CA88" s="18">
        <f t="shared" si="556"/>
        <v>97.778836487039996</v>
      </c>
      <c r="CB88" s="18">
        <f t="shared" si="556"/>
        <v>97.778836487039996</v>
      </c>
      <c r="CC88" s="18">
        <f t="shared" si="556"/>
        <v>97.778836487039996</v>
      </c>
      <c r="CD88" s="18">
        <f t="shared" si="556"/>
        <v>97.778836487039996</v>
      </c>
      <c r="CE88" s="18">
        <f t="shared" si="556"/>
        <v>97.778836487039996</v>
      </c>
      <c r="CF88" s="18">
        <f t="shared" si="556"/>
        <v>97.778836487039996</v>
      </c>
      <c r="CG88" s="18">
        <f t="shared" si="556"/>
        <v>97.778836487039996</v>
      </c>
      <c r="CH88" s="18">
        <f t="shared" si="556"/>
        <v>97.778836487039996</v>
      </c>
      <c r="CI88" s="18">
        <f t="shared" si="556"/>
        <v>97.778836487039996</v>
      </c>
      <c r="CJ88" s="18">
        <f t="shared" si="556"/>
        <v>97.778836487039996</v>
      </c>
      <c r="CK88" s="18">
        <f t="shared" si="556"/>
        <v>97.778836487039996</v>
      </c>
      <c r="CL88" s="18">
        <f t="shared" si="556"/>
        <v>97.778836487039996</v>
      </c>
      <c r="CM88" s="18">
        <f t="shared" si="556"/>
        <v>97.778836487039996</v>
      </c>
      <c r="CN88" s="18">
        <f t="shared" si="556"/>
        <v>97.778836487039996</v>
      </c>
      <c r="CO88" s="18">
        <f t="shared" si="556"/>
        <v>97.778836487039996</v>
      </c>
      <c r="CP88" s="18">
        <f t="shared" si="556"/>
        <v>97.778836487039996</v>
      </c>
      <c r="CQ88" s="18">
        <f t="shared" si="556"/>
        <v>97.778836487039996</v>
      </c>
      <c r="CR88" s="18">
        <f t="shared" si="556"/>
        <v>97.778836487039996</v>
      </c>
      <c r="CS88" s="18">
        <f t="shared" si="556"/>
        <v>97.778836487039996</v>
      </c>
      <c r="CT88" s="18">
        <f t="shared" si="556"/>
        <v>97.778836487039996</v>
      </c>
      <c r="CU88" s="18">
        <f t="shared" si="556"/>
        <v>97.778836487039996</v>
      </c>
      <c r="CV88" s="18">
        <f t="shared" si="556"/>
        <v>97.778836487039996</v>
      </c>
      <c r="CW88" s="18">
        <f t="shared" si="556"/>
        <v>97.778836487039996</v>
      </c>
      <c r="CX88" s="18">
        <f t="shared" si="556"/>
        <v>97.778836487039996</v>
      </c>
      <c r="CY88" s="18">
        <f t="shared" si="556"/>
        <v>97.778836487039996</v>
      </c>
      <c r="DA88" s="18" t="str">
        <f t="shared" si="550"/>
        <v>CA1</v>
      </c>
      <c r="DB88" s="18">
        <f t="shared" si="449"/>
        <v>97.778836487039996</v>
      </c>
      <c r="DC88" s="18">
        <f t="shared" si="450"/>
        <v>195.55767297407999</v>
      </c>
      <c r="DD88" s="18">
        <f t="shared" si="451"/>
        <v>293.33650946111999</v>
      </c>
      <c r="DE88" s="18">
        <f t="shared" si="452"/>
        <v>391.11534594815998</v>
      </c>
      <c r="DF88" s="18">
        <f t="shared" si="453"/>
        <v>488.89418243519998</v>
      </c>
      <c r="DG88" s="18">
        <f t="shared" si="454"/>
        <v>586.67301892223998</v>
      </c>
      <c r="DH88" s="18">
        <f t="shared" si="455"/>
        <v>684.45185540927991</v>
      </c>
      <c r="DI88" s="18">
        <f t="shared" si="456"/>
        <v>782.23069189631997</v>
      </c>
      <c r="DJ88" s="18">
        <f t="shared" si="457"/>
        <v>880.00952838336002</v>
      </c>
      <c r="DK88" s="18">
        <f t="shared" si="458"/>
        <v>977.78836487040007</v>
      </c>
      <c r="DL88" s="18">
        <f t="shared" si="459"/>
        <v>1075.5672013574401</v>
      </c>
      <c r="DM88" s="18">
        <f t="shared" si="460"/>
        <v>1173.3460378444802</v>
      </c>
      <c r="DN88" s="18">
        <f t="shared" si="461"/>
        <v>1271.1248743315202</v>
      </c>
      <c r="DO88" s="18">
        <f t="shared" si="462"/>
        <v>1368.9037108185603</v>
      </c>
      <c r="DP88" s="18">
        <f t="shared" si="463"/>
        <v>1466.6825473056003</v>
      </c>
      <c r="DQ88" s="18">
        <f t="shared" si="464"/>
        <v>1564.4613837926404</v>
      </c>
      <c r="DR88" s="18">
        <f t="shared" si="465"/>
        <v>1662.2402202796804</v>
      </c>
      <c r="DS88" s="18">
        <f t="shared" si="466"/>
        <v>1760.0190567667205</v>
      </c>
      <c r="DT88" s="18">
        <f t="shared" si="467"/>
        <v>1857.7978932537605</v>
      </c>
      <c r="DU88" s="18">
        <f t="shared" si="468"/>
        <v>1955.5767297408006</v>
      </c>
      <c r="DV88" s="18">
        <f t="shared" si="469"/>
        <v>2053.3555662278404</v>
      </c>
      <c r="DW88" s="18">
        <f t="shared" si="470"/>
        <v>2151.1344027148803</v>
      </c>
      <c r="DX88" s="18">
        <f t="shared" si="471"/>
        <v>2248.9132392019201</v>
      </c>
      <c r="DY88" s="18">
        <f t="shared" si="472"/>
        <v>2346.6920756889599</v>
      </c>
      <c r="DZ88" s="18">
        <f t="shared" si="473"/>
        <v>2444.4709121759997</v>
      </c>
      <c r="EA88" s="18">
        <f t="shared" si="474"/>
        <v>2542.2497486630396</v>
      </c>
      <c r="EB88" s="18">
        <f t="shared" si="475"/>
        <v>2640.0285851500794</v>
      </c>
      <c r="EC88" s="18">
        <f t="shared" si="476"/>
        <v>2737.8074216371192</v>
      </c>
      <c r="ED88" s="18">
        <f t="shared" si="477"/>
        <v>2835.586258124159</v>
      </c>
      <c r="EE88" s="18">
        <f t="shared" si="478"/>
        <v>2933.3650946111989</v>
      </c>
      <c r="EF88" s="18">
        <f t="shared" si="479"/>
        <v>3031.1439310982387</v>
      </c>
      <c r="EG88" s="18">
        <f t="shared" si="480"/>
        <v>3128.9227675852785</v>
      </c>
      <c r="EH88" s="18">
        <f t="shared" si="481"/>
        <v>3226.7016040723183</v>
      </c>
      <c r="EI88" s="18">
        <f t="shared" si="482"/>
        <v>3324.4804405593582</v>
      </c>
      <c r="EJ88" s="18">
        <f t="shared" si="483"/>
        <v>3422.259277046398</v>
      </c>
      <c r="EK88" s="18">
        <f t="shared" si="484"/>
        <v>3520.0381135334378</v>
      </c>
      <c r="EL88" s="18">
        <f t="shared" si="485"/>
        <v>3617.8169500204776</v>
      </c>
      <c r="EM88" s="18">
        <f t="shared" si="486"/>
        <v>3715.5957865075175</v>
      </c>
      <c r="EN88" s="18">
        <f t="shared" si="487"/>
        <v>3813.3746229945573</v>
      </c>
      <c r="EO88" s="18">
        <f t="shared" si="488"/>
        <v>3911.1534594815971</v>
      </c>
      <c r="EP88" s="18">
        <f t="shared" si="489"/>
        <v>4008.9322959686369</v>
      </c>
      <c r="EQ88" s="18">
        <f t="shared" si="490"/>
        <v>4106.7111324556772</v>
      </c>
      <c r="ER88" s="18">
        <f t="shared" si="491"/>
        <v>4204.4899689427175</v>
      </c>
      <c r="ES88" s="18">
        <f t="shared" si="492"/>
        <v>4302.2688054297578</v>
      </c>
      <c r="ET88" s="18">
        <f t="shared" si="493"/>
        <v>4400.0476419167981</v>
      </c>
      <c r="EU88" s="18">
        <f t="shared" si="494"/>
        <v>4497.8264784038383</v>
      </c>
      <c r="EV88" s="18">
        <f t="shared" si="495"/>
        <v>4595.6053148908786</v>
      </c>
      <c r="EW88" s="18">
        <f t="shared" si="496"/>
        <v>4693.3841513779189</v>
      </c>
      <c r="EX88" s="18">
        <f t="shared" si="497"/>
        <v>4791.1629878649592</v>
      </c>
      <c r="EY88" s="18">
        <f t="shared" si="498"/>
        <v>4888.9418243519995</v>
      </c>
      <c r="EZ88" s="18">
        <f t="shared" si="499"/>
        <v>4986.7206608390397</v>
      </c>
      <c r="FA88" s="18">
        <f t="shared" si="500"/>
        <v>5084.49949732608</v>
      </c>
      <c r="FB88" s="18">
        <f t="shared" si="501"/>
        <v>5182.2783338131203</v>
      </c>
      <c r="FC88" s="18">
        <f t="shared" si="502"/>
        <v>5280.0571703001606</v>
      </c>
      <c r="FD88" s="18">
        <f t="shared" si="503"/>
        <v>5377.8360067872009</v>
      </c>
      <c r="FE88" s="18">
        <f t="shared" si="504"/>
        <v>5475.6148432742411</v>
      </c>
      <c r="FF88" s="18">
        <f t="shared" si="505"/>
        <v>5573.3936797612814</v>
      </c>
      <c r="FG88" s="18">
        <f t="shared" si="506"/>
        <v>5671.1725162483217</v>
      </c>
      <c r="FH88" s="18">
        <f t="shared" si="507"/>
        <v>5768.951352735362</v>
      </c>
      <c r="FI88" s="18">
        <f t="shared" si="508"/>
        <v>5866.7301892224023</v>
      </c>
      <c r="FJ88" s="18">
        <f t="shared" si="509"/>
        <v>5964.5090257094425</v>
      </c>
      <c r="FK88" s="18">
        <f t="shared" si="510"/>
        <v>6062.2878621964828</v>
      </c>
      <c r="FL88" s="18">
        <f t="shared" si="511"/>
        <v>6160.0666986835231</v>
      </c>
      <c r="FM88" s="18">
        <f t="shared" si="512"/>
        <v>6257.8455351705634</v>
      </c>
      <c r="FN88" s="18">
        <f t="shared" si="513"/>
        <v>6355.6243716576037</v>
      </c>
      <c r="FO88" s="18">
        <f t="shared" si="514"/>
        <v>6453.4032081446439</v>
      </c>
      <c r="FP88" s="18">
        <f t="shared" si="515"/>
        <v>6551.1820446316842</v>
      </c>
      <c r="FQ88" s="18">
        <f t="shared" si="516"/>
        <v>6648.9608811187245</v>
      </c>
      <c r="FR88" s="18">
        <f t="shared" si="517"/>
        <v>6746.7397176057648</v>
      </c>
      <c r="FS88" s="18">
        <f t="shared" si="518"/>
        <v>6844.5185540928051</v>
      </c>
      <c r="FT88" s="18">
        <f t="shared" si="519"/>
        <v>6942.2973905798453</v>
      </c>
      <c r="FU88" s="18">
        <f t="shared" si="520"/>
        <v>7040.0762270668856</v>
      </c>
      <c r="FV88" s="18">
        <f t="shared" si="521"/>
        <v>7137.8550635539259</v>
      </c>
      <c r="FW88" s="18">
        <f t="shared" si="522"/>
        <v>7235.6339000409662</v>
      </c>
      <c r="FX88" s="18">
        <f t="shared" si="523"/>
        <v>7333.4127365280065</v>
      </c>
      <c r="FY88" s="18">
        <f t="shared" si="524"/>
        <v>7431.1915730150467</v>
      </c>
      <c r="FZ88" s="18">
        <f t="shared" si="525"/>
        <v>7528.970409502087</v>
      </c>
      <c r="GA88" s="18">
        <f t="shared" si="526"/>
        <v>7626.7492459891273</v>
      </c>
      <c r="GB88" s="18">
        <f t="shared" si="527"/>
        <v>7724.5280824761676</v>
      </c>
      <c r="GC88" s="18">
        <f t="shared" si="528"/>
        <v>7822.3069189632079</v>
      </c>
      <c r="GD88" s="18">
        <f t="shared" si="529"/>
        <v>7920.0857554502481</v>
      </c>
      <c r="GE88" s="18">
        <f t="shared" si="530"/>
        <v>8017.8645919372884</v>
      </c>
      <c r="GF88" s="18">
        <f t="shared" si="531"/>
        <v>8115.6434284243287</v>
      </c>
      <c r="GG88" s="18">
        <f t="shared" si="532"/>
        <v>8213.422264911369</v>
      </c>
      <c r="GH88" s="18">
        <f t="shared" si="533"/>
        <v>8311.2011013984084</v>
      </c>
      <c r="GI88" s="18">
        <f t="shared" si="534"/>
        <v>8408.9799378854477</v>
      </c>
      <c r="GJ88" s="18">
        <f t="shared" si="535"/>
        <v>8506.7587743724871</v>
      </c>
      <c r="GK88" s="18">
        <f t="shared" si="536"/>
        <v>8604.5376108595265</v>
      </c>
      <c r="GL88" s="18">
        <f t="shared" si="537"/>
        <v>8702.3164473465658</v>
      </c>
      <c r="GM88" s="18">
        <f t="shared" si="538"/>
        <v>8800.0952838336052</v>
      </c>
      <c r="GN88" s="18">
        <f t="shared" si="539"/>
        <v>8897.8741203206446</v>
      </c>
      <c r="GO88" s="18">
        <f t="shared" si="540"/>
        <v>8995.6529568076839</v>
      </c>
      <c r="GP88" s="18">
        <f t="shared" si="541"/>
        <v>9093.4317932947233</v>
      </c>
      <c r="GQ88" s="18">
        <f t="shared" si="542"/>
        <v>9191.2106297817627</v>
      </c>
      <c r="GR88" s="18">
        <f t="shared" si="543"/>
        <v>9288.9894662688021</v>
      </c>
      <c r="GS88" s="18">
        <f t="shared" si="544"/>
        <v>9386.7683027558414</v>
      </c>
      <c r="GT88" s="18">
        <f t="shared" si="545"/>
        <v>9484.5471392428808</v>
      </c>
      <c r="GU88" s="18">
        <f t="shared" si="546"/>
        <v>9582.3259757299202</v>
      </c>
      <c r="GV88" s="18">
        <f t="shared" si="547"/>
        <v>9680.1048122169595</v>
      </c>
      <c r="GW88" s="18">
        <f t="shared" si="548"/>
        <v>9777.8836487039989</v>
      </c>
      <c r="GX88" s="18"/>
    </row>
    <row r="89" spans="2:206" x14ac:dyDescent="0.25">
      <c r="B89" t="s">
        <v>131</v>
      </c>
      <c r="C89">
        <v>1.04</v>
      </c>
      <c r="D89" s="18">
        <f t="shared" si="549"/>
        <v>108.18084036864001</v>
      </c>
      <c r="E89" s="18">
        <f t="shared" si="557"/>
        <v>108.18084036864001</v>
      </c>
      <c r="F89" s="18">
        <f t="shared" si="557"/>
        <v>108.18084036864001</v>
      </c>
      <c r="G89" s="18">
        <f t="shared" si="557"/>
        <v>108.18084036864001</v>
      </c>
      <c r="H89" s="18">
        <f t="shared" si="557"/>
        <v>108.18084036864001</v>
      </c>
      <c r="I89" s="18">
        <f t="shared" si="557"/>
        <v>108.18084036864001</v>
      </c>
      <c r="J89" s="18">
        <f t="shared" si="557"/>
        <v>108.18084036864001</v>
      </c>
      <c r="K89" s="18">
        <f t="shared" si="557"/>
        <v>108.18084036864001</v>
      </c>
      <c r="L89" s="18">
        <f t="shared" si="557"/>
        <v>108.18084036864001</v>
      </c>
      <c r="M89" s="18">
        <f t="shared" si="557"/>
        <v>108.18084036864001</v>
      </c>
      <c r="N89" s="18">
        <f t="shared" si="557"/>
        <v>108.18084036864001</v>
      </c>
      <c r="O89" s="18">
        <f t="shared" si="557"/>
        <v>108.18084036864001</v>
      </c>
      <c r="P89" s="18">
        <f t="shared" si="557"/>
        <v>108.18084036864001</v>
      </c>
      <c r="Q89" s="18">
        <f t="shared" si="557"/>
        <v>108.18084036864001</v>
      </c>
      <c r="R89" s="18">
        <f t="shared" si="557"/>
        <v>108.18084036864001</v>
      </c>
      <c r="S89" s="18">
        <f t="shared" si="557"/>
        <v>108.18084036864001</v>
      </c>
      <c r="T89" s="18">
        <f t="shared" si="557"/>
        <v>108.18084036864001</v>
      </c>
      <c r="U89" s="18">
        <f t="shared" si="557"/>
        <v>108.18084036864001</v>
      </c>
      <c r="V89" s="18">
        <f t="shared" si="557"/>
        <v>108.18084036864001</v>
      </c>
      <c r="W89" s="18">
        <f t="shared" si="557"/>
        <v>108.18084036864001</v>
      </c>
      <c r="X89" s="18">
        <f t="shared" si="557"/>
        <v>108.18084036864001</v>
      </c>
      <c r="Y89" s="18">
        <f t="shared" si="557"/>
        <v>108.18084036864001</v>
      </c>
      <c r="Z89" s="18">
        <f t="shared" si="557"/>
        <v>108.18084036864001</v>
      </c>
      <c r="AA89" s="18">
        <f t="shared" si="557"/>
        <v>108.18084036864001</v>
      </c>
      <c r="AB89" s="18">
        <f t="shared" si="557"/>
        <v>108.18084036864001</v>
      </c>
      <c r="AC89" s="18">
        <f t="shared" si="557"/>
        <v>108.18084036864001</v>
      </c>
      <c r="AD89" s="18">
        <f t="shared" si="557"/>
        <v>108.18084036864001</v>
      </c>
      <c r="AE89" s="18">
        <f t="shared" si="557"/>
        <v>108.18084036864001</v>
      </c>
      <c r="AF89" s="18">
        <f t="shared" si="557"/>
        <v>108.18084036864001</v>
      </c>
      <c r="AG89" s="18">
        <f t="shared" si="557"/>
        <v>108.18084036864001</v>
      </c>
      <c r="AH89" s="18">
        <f t="shared" si="557"/>
        <v>108.18084036864001</v>
      </c>
      <c r="AI89" s="18">
        <f t="shared" si="557"/>
        <v>108.18084036864001</v>
      </c>
      <c r="AJ89" s="18">
        <f t="shared" si="557"/>
        <v>108.18084036864001</v>
      </c>
      <c r="AK89" s="18">
        <f t="shared" si="557"/>
        <v>108.18084036864001</v>
      </c>
      <c r="AL89" s="18">
        <f t="shared" si="557"/>
        <v>108.18084036864001</v>
      </c>
      <c r="AM89" s="18">
        <f t="shared" si="557"/>
        <v>108.18084036864001</v>
      </c>
      <c r="AN89" s="18">
        <f t="shared" si="557"/>
        <v>108.18084036864001</v>
      </c>
      <c r="AO89" s="18">
        <f t="shared" si="557"/>
        <v>108.18084036864001</v>
      </c>
      <c r="AP89" s="18">
        <f t="shared" si="557"/>
        <v>108.18084036864001</v>
      </c>
      <c r="AQ89" s="18">
        <f t="shared" si="557"/>
        <v>108.18084036864001</v>
      </c>
      <c r="AR89" s="18">
        <f t="shared" si="557"/>
        <v>108.18084036864001</v>
      </c>
      <c r="AS89" s="18">
        <f t="shared" si="557"/>
        <v>108.18084036864001</v>
      </c>
      <c r="AT89" s="18">
        <f t="shared" si="557"/>
        <v>108.18084036864001</v>
      </c>
      <c r="AU89" s="18">
        <f t="shared" si="557"/>
        <v>108.18084036864001</v>
      </c>
      <c r="AV89" s="18">
        <f t="shared" si="557"/>
        <v>108.18084036864001</v>
      </c>
      <c r="AW89" s="18">
        <f t="shared" si="557"/>
        <v>108.18084036864001</v>
      </c>
      <c r="AX89" s="18">
        <f t="shared" si="557"/>
        <v>108.18084036864001</v>
      </c>
      <c r="AY89" s="18">
        <f t="shared" si="557"/>
        <v>108.18084036864001</v>
      </c>
      <c r="AZ89" s="18">
        <f t="shared" si="557"/>
        <v>108.18084036864001</v>
      </c>
      <c r="BA89" s="18">
        <f t="shared" si="557"/>
        <v>108.18084036864001</v>
      </c>
      <c r="BB89" s="18">
        <f t="shared" si="557"/>
        <v>108.18084036864001</v>
      </c>
      <c r="BC89" s="18">
        <f t="shared" si="557"/>
        <v>108.18084036864001</v>
      </c>
      <c r="BD89" s="18">
        <f t="shared" si="557"/>
        <v>108.18084036864001</v>
      </c>
      <c r="BE89" s="18">
        <f t="shared" si="557"/>
        <v>108.18084036864001</v>
      </c>
      <c r="BF89" s="18">
        <f t="shared" si="557"/>
        <v>108.18084036864001</v>
      </c>
      <c r="BG89" s="18">
        <f t="shared" si="557"/>
        <v>108.18084036864001</v>
      </c>
      <c r="BH89" s="18">
        <f t="shared" si="557"/>
        <v>108.18084036864001</v>
      </c>
      <c r="BI89" s="18">
        <f t="shared" si="557"/>
        <v>108.18084036864001</v>
      </c>
      <c r="BJ89" s="18">
        <f t="shared" si="557"/>
        <v>108.18084036864001</v>
      </c>
      <c r="BK89" s="18">
        <f t="shared" si="557"/>
        <v>108.18084036864001</v>
      </c>
      <c r="BL89" s="18">
        <f t="shared" si="557"/>
        <v>108.18084036864001</v>
      </c>
      <c r="BM89" s="18">
        <f t="shared" si="557"/>
        <v>108.18084036864001</v>
      </c>
      <c r="BN89" s="18">
        <f t="shared" si="557"/>
        <v>108.18084036864001</v>
      </c>
      <c r="BO89" s="18">
        <f t="shared" si="557"/>
        <v>108.18084036864001</v>
      </c>
      <c r="BP89" s="18">
        <f t="shared" ref="BP89:CY92" si="558">(($B$12*$C89)*$B$5)*$B$3+((($B$12*$C89)*(1-$B$5)))</f>
        <v>108.18084036864001</v>
      </c>
      <c r="BQ89" s="18">
        <f t="shared" si="558"/>
        <v>108.18084036864001</v>
      </c>
      <c r="BR89" s="18">
        <f t="shared" si="558"/>
        <v>108.18084036864001</v>
      </c>
      <c r="BS89" s="18">
        <f t="shared" si="558"/>
        <v>108.18084036864001</v>
      </c>
      <c r="BT89" s="18">
        <f t="shared" si="558"/>
        <v>108.18084036864001</v>
      </c>
      <c r="BU89" s="18">
        <f t="shared" si="558"/>
        <v>108.18084036864001</v>
      </c>
      <c r="BV89" s="18">
        <f t="shared" si="558"/>
        <v>108.18084036864001</v>
      </c>
      <c r="BW89" s="18">
        <f t="shared" si="558"/>
        <v>108.18084036864001</v>
      </c>
      <c r="BX89" s="18">
        <f t="shared" si="558"/>
        <v>108.18084036864001</v>
      </c>
      <c r="BY89" s="18">
        <f t="shared" si="558"/>
        <v>108.18084036864001</v>
      </c>
      <c r="BZ89" s="18">
        <f t="shared" si="558"/>
        <v>108.18084036864001</v>
      </c>
      <c r="CA89" s="18">
        <f t="shared" si="558"/>
        <v>108.18084036864001</v>
      </c>
      <c r="CB89" s="18">
        <f t="shared" si="558"/>
        <v>108.18084036864001</v>
      </c>
      <c r="CC89" s="18">
        <f t="shared" si="558"/>
        <v>108.18084036864001</v>
      </c>
      <c r="CD89" s="18">
        <f t="shared" si="558"/>
        <v>108.18084036864001</v>
      </c>
      <c r="CE89" s="18">
        <f t="shared" si="558"/>
        <v>108.18084036864001</v>
      </c>
      <c r="CF89" s="18">
        <f t="shared" si="558"/>
        <v>108.18084036864001</v>
      </c>
      <c r="CG89" s="18">
        <f t="shared" si="558"/>
        <v>108.18084036864001</v>
      </c>
      <c r="CH89" s="18">
        <f t="shared" si="558"/>
        <v>108.18084036864001</v>
      </c>
      <c r="CI89" s="18">
        <f t="shared" si="558"/>
        <v>108.18084036864001</v>
      </c>
      <c r="CJ89" s="18">
        <f t="shared" si="558"/>
        <v>108.18084036864001</v>
      </c>
      <c r="CK89" s="18">
        <f t="shared" si="558"/>
        <v>108.18084036864001</v>
      </c>
      <c r="CL89" s="18">
        <f t="shared" si="558"/>
        <v>108.18084036864001</v>
      </c>
      <c r="CM89" s="18">
        <f t="shared" si="558"/>
        <v>108.18084036864001</v>
      </c>
      <c r="CN89" s="18">
        <f t="shared" si="558"/>
        <v>108.18084036864001</v>
      </c>
      <c r="CO89" s="18">
        <f t="shared" si="558"/>
        <v>108.18084036864001</v>
      </c>
      <c r="CP89" s="18">
        <f t="shared" si="558"/>
        <v>108.18084036864001</v>
      </c>
      <c r="CQ89" s="18">
        <f t="shared" si="558"/>
        <v>108.18084036864001</v>
      </c>
      <c r="CR89" s="18">
        <f t="shared" si="558"/>
        <v>108.18084036864001</v>
      </c>
      <c r="CS89" s="18">
        <f t="shared" si="558"/>
        <v>108.18084036864001</v>
      </c>
      <c r="CT89" s="18">
        <f t="shared" si="558"/>
        <v>108.18084036864001</v>
      </c>
      <c r="CU89" s="18">
        <f t="shared" si="558"/>
        <v>108.18084036864001</v>
      </c>
      <c r="CV89" s="18">
        <f t="shared" si="558"/>
        <v>108.18084036864001</v>
      </c>
      <c r="CW89" s="18">
        <f t="shared" si="558"/>
        <v>108.18084036864001</v>
      </c>
      <c r="CX89" s="18">
        <f t="shared" si="558"/>
        <v>108.18084036864001</v>
      </c>
      <c r="CY89" s="18">
        <f t="shared" si="558"/>
        <v>108.18084036864001</v>
      </c>
      <c r="DA89" s="18" t="str">
        <f t="shared" si="550"/>
        <v>BAB2</v>
      </c>
      <c r="DB89" s="18">
        <f t="shared" si="449"/>
        <v>108.18084036864001</v>
      </c>
      <c r="DC89" s="18">
        <f t="shared" si="450"/>
        <v>216.36168073728001</v>
      </c>
      <c r="DD89" s="18">
        <f t="shared" si="451"/>
        <v>324.54252110592</v>
      </c>
      <c r="DE89" s="18">
        <f t="shared" si="452"/>
        <v>432.72336147456002</v>
      </c>
      <c r="DF89" s="18">
        <f t="shared" si="453"/>
        <v>540.90420184319998</v>
      </c>
      <c r="DG89" s="18">
        <f t="shared" si="454"/>
        <v>649.08504221184</v>
      </c>
      <c r="DH89" s="18">
        <f t="shared" si="455"/>
        <v>757.26588258048002</v>
      </c>
      <c r="DI89" s="18">
        <f t="shared" si="456"/>
        <v>865.44672294912004</v>
      </c>
      <c r="DJ89" s="18">
        <f t="shared" si="457"/>
        <v>973.62756331776006</v>
      </c>
      <c r="DK89" s="18">
        <f t="shared" si="458"/>
        <v>1081.8084036864</v>
      </c>
      <c r="DL89" s="18">
        <f t="shared" si="459"/>
        <v>1189.98924405504</v>
      </c>
      <c r="DM89" s="18">
        <f t="shared" si="460"/>
        <v>1298.17008442368</v>
      </c>
      <c r="DN89" s="18">
        <f t="shared" si="461"/>
        <v>1406.35092479232</v>
      </c>
      <c r="DO89" s="18">
        <f t="shared" si="462"/>
        <v>1514.53176516096</v>
      </c>
      <c r="DP89" s="18">
        <f t="shared" si="463"/>
        <v>1622.7126055296001</v>
      </c>
      <c r="DQ89" s="18">
        <f t="shared" si="464"/>
        <v>1730.8934458982401</v>
      </c>
      <c r="DR89" s="18">
        <f t="shared" si="465"/>
        <v>1839.0742862668801</v>
      </c>
      <c r="DS89" s="18">
        <f t="shared" si="466"/>
        <v>1947.2551266355201</v>
      </c>
      <c r="DT89" s="18">
        <f t="shared" si="467"/>
        <v>2055.4359670041599</v>
      </c>
      <c r="DU89" s="18">
        <f t="shared" si="468"/>
        <v>2163.6168073727999</v>
      </c>
      <c r="DV89" s="18">
        <f t="shared" si="469"/>
        <v>2271.79764774144</v>
      </c>
      <c r="DW89" s="18">
        <f t="shared" si="470"/>
        <v>2379.97848811008</v>
      </c>
      <c r="DX89" s="18">
        <f t="shared" si="471"/>
        <v>2488.15932847872</v>
      </c>
      <c r="DY89" s="18">
        <f t="shared" si="472"/>
        <v>2596.34016884736</v>
      </c>
      <c r="DZ89" s="18">
        <f t="shared" si="473"/>
        <v>2704.521009216</v>
      </c>
      <c r="EA89" s="18">
        <f t="shared" si="474"/>
        <v>2812.7018495846401</v>
      </c>
      <c r="EB89" s="18">
        <f t="shared" si="475"/>
        <v>2920.8826899532801</v>
      </c>
      <c r="EC89" s="18">
        <f t="shared" si="476"/>
        <v>3029.0635303219201</v>
      </c>
      <c r="ED89" s="18">
        <f t="shared" si="477"/>
        <v>3137.2443706905601</v>
      </c>
      <c r="EE89" s="18">
        <f t="shared" si="478"/>
        <v>3245.4252110592001</v>
      </c>
      <c r="EF89" s="18">
        <f t="shared" si="479"/>
        <v>3353.6060514278402</v>
      </c>
      <c r="EG89" s="18">
        <f t="shared" si="480"/>
        <v>3461.7868917964802</v>
      </c>
      <c r="EH89" s="18">
        <f t="shared" si="481"/>
        <v>3569.9677321651202</v>
      </c>
      <c r="EI89" s="18">
        <f t="shared" si="482"/>
        <v>3678.1485725337602</v>
      </c>
      <c r="EJ89" s="18">
        <f t="shared" si="483"/>
        <v>3786.3294129024002</v>
      </c>
      <c r="EK89" s="18">
        <f t="shared" si="484"/>
        <v>3894.5102532710403</v>
      </c>
      <c r="EL89" s="18">
        <f t="shared" si="485"/>
        <v>4002.6910936396803</v>
      </c>
      <c r="EM89" s="18">
        <f t="shared" si="486"/>
        <v>4110.8719340083198</v>
      </c>
      <c r="EN89" s="18">
        <f t="shared" si="487"/>
        <v>4219.0527743769599</v>
      </c>
      <c r="EO89" s="18">
        <f t="shared" si="488"/>
        <v>4327.2336147455999</v>
      </c>
      <c r="EP89" s="18">
        <f t="shared" si="489"/>
        <v>4435.4144551142399</v>
      </c>
      <c r="EQ89" s="18">
        <f t="shared" si="490"/>
        <v>4543.5952954828799</v>
      </c>
      <c r="ER89" s="18">
        <f t="shared" si="491"/>
        <v>4651.7761358515199</v>
      </c>
      <c r="ES89" s="18">
        <f t="shared" si="492"/>
        <v>4759.95697622016</v>
      </c>
      <c r="ET89" s="18">
        <f t="shared" si="493"/>
        <v>4868.1378165888</v>
      </c>
      <c r="EU89" s="18">
        <f t="shared" si="494"/>
        <v>4976.31865695744</v>
      </c>
      <c r="EV89" s="18">
        <f t="shared" si="495"/>
        <v>5084.49949732608</v>
      </c>
      <c r="EW89" s="18">
        <f t="shared" si="496"/>
        <v>5192.68033769472</v>
      </c>
      <c r="EX89" s="18">
        <f t="shared" si="497"/>
        <v>5300.8611780633601</v>
      </c>
      <c r="EY89" s="18">
        <f t="shared" si="498"/>
        <v>5409.0420184320001</v>
      </c>
      <c r="EZ89" s="18">
        <f t="shared" si="499"/>
        <v>5517.2228588006401</v>
      </c>
      <c r="FA89" s="18">
        <f t="shared" si="500"/>
        <v>5625.4036991692801</v>
      </c>
      <c r="FB89" s="18">
        <f t="shared" si="501"/>
        <v>5733.5845395379201</v>
      </c>
      <c r="FC89" s="18">
        <f t="shared" si="502"/>
        <v>5841.7653799065602</v>
      </c>
      <c r="FD89" s="18">
        <f t="shared" si="503"/>
        <v>5949.9462202752002</v>
      </c>
      <c r="FE89" s="18">
        <f t="shared" si="504"/>
        <v>6058.1270606438402</v>
      </c>
      <c r="FF89" s="18">
        <f t="shared" si="505"/>
        <v>6166.3079010124802</v>
      </c>
      <c r="FG89" s="18">
        <f t="shared" si="506"/>
        <v>6274.4887413811202</v>
      </c>
      <c r="FH89" s="18">
        <f t="shared" si="507"/>
        <v>6382.6695817497603</v>
      </c>
      <c r="FI89" s="18">
        <f t="shared" si="508"/>
        <v>6490.8504221184003</v>
      </c>
      <c r="FJ89" s="18">
        <f t="shared" si="509"/>
        <v>6599.0312624870403</v>
      </c>
      <c r="FK89" s="18">
        <f t="shared" si="510"/>
        <v>6707.2121028556803</v>
      </c>
      <c r="FL89" s="18">
        <f t="shared" si="511"/>
        <v>6815.3929432243203</v>
      </c>
      <c r="FM89" s="18">
        <f t="shared" si="512"/>
        <v>6923.5737835929604</v>
      </c>
      <c r="FN89" s="18">
        <f t="shared" si="513"/>
        <v>7031.7546239616004</v>
      </c>
      <c r="FO89" s="18">
        <f t="shared" si="514"/>
        <v>7139.9354643302404</v>
      </c>
      <c r="FP89" s="18">
        <f t="shared" si="515"/>
        <v>7248.1163046988804</v>
      </c>
      <c r="FQ89" s="18">
        <f t="shared" si="516"/>
        <v>7356.2971450675204</v>
      </c>
      <c r="FR89" s="18">
        <f t="shared" si="517"/>
        <v>7464.4779854361605</v>
      </c>
      <c r="FS89" s="18">
        <f t="shared" si="518"/>
        <v>7572.6588258048005</v>
      </c>
      <c r="FT89" s="18">
        <f t="shared" si="519"/>
        <v>7680.8396661734405</v>
      </c>
      <c r="FU89" s="18">
        <f t="shared" si="520"/>
        <v>7789.0205065420805</v>
      </c>
      <c r="FV89" s="18">
        <f t="shared" si="521"/>
        <v>7897.2013469107205</v>
      </c>
      <c r="FW89" s="18">
        <f t="shared" si="522"/>
        <v>8005.3821872793606</v>
      </c>
      <c r="FX89" s="18">
        <f t="shared" si="523"/>
        <v>8113.5630276480006</v>
      </c>
      <c r="FY89" s="18">
        <f t="shared" si="524"/>
        <v>8221.7438680166397</v>
      </c>
      <c r="FZ89" s="18">
        <f t="shared" si="525"/>
        <v>8329.9247083852788</v>
      </c>
      <c r="GA89" s="18">
        <f t="shared" si="526"/>
        <v>8438.1055487539179</v>
      </c>
      <c r="GB89" s="18">
        <f t="shared" si="527"/>
        <v>8546.286389122557</v>
      </c>
      <c r="GC89" s="18">
        <f t="shared" si="528"/>
        <v>8654.4672294911961</v>
      </c>
      <c r="GD89" s="18">
        <f t="shared" si="529"/>
        <v>8762.6480698598352</v>
      </c>
      <c r="GE89" s="18">
        <f t="shared" si="530"/>
        <v>8870.8289102284743</v>
      </c>
      <c r="GF89" s="18">
        <f t="shared" si="531"/>
        <v>8979.0097505971135</v>
      </c>
      <c r="GG89" s="18">
        <f t="shared" si="532"/>
        <v>9087.1905909657526</v>
      </c>
      <c r="GH89" s="18">
        <f t="shared" si="533"/>
        <v>9195.3714313343917</v>
      </c>
      <c r="GI89" s="18">
        <f t="shared" si="534"/>
        <v>9303.5522717030308</v>
      </c>
      <c r="GJ89" s="18">
        <f t="shared" si="535"/>
        <v>9411.7331120716699</v>
      </c>
      <c r="GK89" s="18">
        <f t="shared" si="536"/>
        <v>9519.913952440309</v>
      </c>
      <c r="GL89" s="18">
        <f t="shared" si="537"/>
        <v>9628.0947928089481</v>
      </c>
      <c r="GM89" s="18">
        <f t="shared" si="538"/>
        <v>9736.2756331775872</v>
      </c>
      <c r="GN89" s="18">
        <f t="shared" si="539"/>
        <v>9844.4564735462263</v>
      </c>
      <c r="GO89" s="18">
        <f t="shared" si="540"/>
        <v>9952.6373139148654</v>
      </c>
      <c r="GP89" s="18">
        <f t="shared" si="541"/>
        <v>10060.818154283505</v>
      </c>
      <c r="GQ89" s="18">
        <f t="shared" si="542"/>
        <v>10168.998994652144</v>
      </c>
      <c r="GR89" s="18">
        <f t="shared" si="543"/>
        <v>10277.179835020783</v>
      </c>
      <c r="GS89" s="18">
        <f t="shared" si="544"/>
        <v>10385.360675389422</v>
      </c>
      <c r="GT89" s="18">
        <f t="shared" si="545"/>
        <v>10493.541515758061</v>
      </c>
      <c r="GU89" s="18">
        <f t="shared" si="546"/>
        <v>10601.7223561267</v>
      </c>
      <c r="GV89" s="18">
        <f t="shared" si="547"/>
        <v>10709.903196495339</v>
      </c>
      <c r="GW89" s="18">
        <f t="shared" si="548"/>
        <v>10818.084036863978</v>
      </c>
      <c r="GX89" s="18"/>
    </row>
    <row r="90" spans="2:206" x14ac:dyDescent="0.25">
      <c r="B90" t="s">
        <v>123</v>
      </c>
      <c r="C90">
        <v>0.99</v>
      </c>
      <c r="D90" s="18">
        <f t="shared" si="549"/>
        <v>102.97983842783999</v>
      </c>
      <c r="E90" s="18">
        <f t="shared" ref="E90:BP93" si="559">(($B$12*$C90)*$B$5)*$B$3+((($B$12*$C90)*(1-$B$5)))</f>
        <v>102.97983842783999</v>
      </c>
      <c r="F90" s="18">
        <f t="shared" si="559"/>
        <v>102.97983842783999</v>
      </c>
      <c r="G90" s="18">
        <f t="shared" si="559"/>
        <v>102.97983842783999</v>
      </c>
      <c r="H90" s="18">
        <f t="shared" si="559"/>
        <v>102.97983842783999</v>
      </c>
      <c r="I90" s="18">
        <f t="shared" si="559"/>
        <v>102.97983842783999</v>
      </c>
      <c r="J90" s="18">
        <f t="shared" si="559"/>
        <v>102.97983842783999</v>
      </c>
      <c r="K90" s="18">
        <f t="shared" si="559"/>
        <v>102.97983842783999</v>
      </c>
      <c r="L90" s="18">
        <f t="shared" si="559"/>
        <v>102.97983842783999</v>
      </c>
      <c r="M90" s="18">
        <f t="shared" si="559"/>
        <v>102.97983842783999</v>
      </c>
      <c r="N90" s="18">
        <f t="shared" si="559"/>
        <v>102.97983842783999</v>
      </c>
      <c r="O90" s="18">
        <f t="shared" si="559"/>
        <v>102.97983842783999</v>
      </c>
      <c r="P90" s="18">
        <f t="shared" si="559"/>
        <v>102.97983842783999</v>
      </c>
      <c r="Q90" s="18">
        <f t="shared" si="559"/>
        <v>102.97983842783999</v>
      </c>
      <c r="R90" s="18">
        <f t="shared" si="559"/>
        <v>102.97983842783999</v>
      </c>
      <c r="S90" s="18">
        <f t="shared" si="559"/>
        <v>102.97983842783999</v>
      </c>
      <c r="T90" s="18">
        <f t="shared" si="559"/>
        <v>102.97983842783999</v>
      </c>
      <c r="U90" s="18">
        <f t="shared" si="559"/>
        <v>102.97983842783999</v>
      </c>
      <c r="V90" s="18">
        <f t="shared" si="559"/>
        <v>102.97983842783999</v>
      </c>
      <c r="W90" s="18">
        <f t="shared" si="559"/>
        <v>102.97983842783999</v>
      </c>
      <c r="X90" s="18">
        <f t="shared" si="559"/>
        <v>102.97983842783999</v>
      </c>
      <c r="Y90" s="18">
        <f t="shared" si="559"/>
        <v>102.97983842783999</v>
      </c>
      <c r="Z90" s="18">
        <f t="shared" si="559"/>
        <v>102.97983842783999</v>
      </c>
      <c r="AA90" s="18">
        <f t="shared" si="559"/>
        <v>102.97983842783999</v>
      </c>
      <c r="AB90" s="18">
        <f t="shared" si="559"/>
        <v>102.97983842783999</v>
      </c>
      <c r="AC90" s="18">
        <f t="shared" si="559"/>
        <v>102.97983842783999</v>
      </c>
      <c r="AD90" s="18">
        <f t="shared" si="559"/>
        <v>102.97983842783999</v>
      </c>
      <c r="AE90" s="18">
        <f t="shared" si="559"/>
        <v>102.97983842783999</v>
      </c>
      <c r="AF90" s="18">
        <f t="shared" si="559"/>
        <v>102.97983842783999</v>
      </c>
      <c r="AG90" s="18">
        <f t="shared" si="559"/>
        <v>102.97983842783999</v>
      </c>
      <c r="AH90" s="18">
        <f t="shared" si="559"/>
        <v>102.97983842783999</v>
      </c>
      <c r="AI90" s="18">
        <f t="shared" si="559"/>
        <v>102.97983842783999</v>
      </c>
      <c r="AJ90" s="18">
        <f t="shared" si="559"/>
        <v>102.97983842783999</v>
      </c>
      <c r="AK90" s="18">
        <f t="shared" si="559"/>
        <v>102.97983842783999</v>
      </c>
      <c r="AL90" s="18">
        <f t="shared" si="559"/>
        <v>102.97983842783999</v>
      </c>
      <c r="AM90" s="18">
        <f t="shared" si="559"/>
        <v>102.97983842783999</v>
      </c>
      <c r="AN90" s="18">
        <f t="shared" si="559"/>
        <v>102.97983842783999</v>
      </c>
      <c r="AO90" s="18">
        <f t="shared" si="559"/>
        <v>102.97983842783999</v>
      </c>
      <c r="AP90" s="18">
        <f t="shared" si="559"/>
        <v>102.97983842783999</v>
      </c>
      <c r="AQ90" s="18">
        <f t="shared" si="559"/>
        <v>102.97983842783999</v>
      </c>
      <c r="AR90" s="18">
        <f t="shared" si="559"/>
        <v>102.97983842783999</v>
      </c>
      <c r="AS90" s="18">
        <f t="shared" si="559"/>
        <v>102.97983842783999</v>
      </c>
      <c r="AT90" s="18">
        <f t="shared" si="559"/>
        <v>102.97983842783999</v>
      </c>
      <c r="AU90" s="18">
        <f t="shared" si="559"/>
        <v>102.97983842783999</v>
      </c>
      <c r="AV90" s="18">
        <f t="shared" si="559"/>
        <v>102.97983842783999</v>
      </c>
      <c r="AW90" s="18">
        <f t="shared" si="559"/>
        <v>102.97983842783999</v>
      </c>
      <c r="AX90" s="18">
        <f t="shared" si="559"/>
        <v>102.97983842783999</v>
      </c>
      <c r="AY90" s="18">
        <f t="shared" si="559"/>
        <v>102.97983842783999</v>
      </c>
      <c r="AZ90" s="18">
        <f t="shared" si="559"/>
        <v>102.97983842783999</v>
      </c>
      <c r="BA90" s="18">
        <f t="shared" si="559"/>
        <v>102.97983842783999</v>
      </c>
      <c r="BB90" s="18">
        <f t="shared" si="559"/>
        <v>102.97983842783999</v>
      </c>
      <c r="BC90" s="18">
        <f t="shared" si="559"/>
        <v>102.97983842783999</v>
      </c>
      <c r="BD90" s="18">
        <f t="shared" si="559"/>
        <v>102.97983842783999</v>
      </c>
      <c r="BE90" s="18">
        <f t="shared" si="559"/>
        <v>102.97983842783999</v>
      </c>
      <c r="BF90" s="18">
        <f t="shared" si="559"/>
        <v>102.97983842783999</v>
      </c>
      <c r="BG90" s="18">
        <f t="shared" si="559"/>
        <v>102.97983842783999</v>
      </c>
      <c r="BH90" s="18">
        <f t="shared" si="559"/>
        <v>102.97983842783999</v>
      </c>
      <c r="BI90" s="18">
        <f t="shared" si="559"/>
        <v>102.97983842783999</v>
      </c>
      <c r="BJ90" s="18">
        <f t="shared" si="559"/>
        <v>102.97983842783999</v>
      </c>
      <c r="BK90" s="18">
        <f t="shared" si="559"/>
        <v>102.97983842783999</v>
      </c>
      <c r="BL90" s="18">
        <f t="shared" si="559"/>
        <v>102.97983842783999</v>
      </c>
      <c r="BM90" s="18">
        <f t="shared" si="559"/>
        <v>102.97983842783999</v>
      </c>
      <c r="BN90" s="18">
        <f t="shared" si="559"/>
        <v>102.97983842783999</v>
      </c>
      <c r="BO90" s="18">
        <f t="shared" si="559"/>
        <v>102.97983842783999</v>
      </c>
      <c r="BP90" s="18">
        <f t="shared" si="559"/>
        <v>102.97983842783999</v>
      </c>
      <c r="BQ90" s="18">
        <f t="shared" si="558"/>
        <v>102.97983842783999</v>
      </c>
      <c r="BR90" s="18">
        <f t="shared" si="558"/>
        <v>102.97983842783999</v>
      </c>
      <c r="BS90" s="18">
        <f t="shared" si="558"/>
        <v>102.97983842783999</v>
      </c>
      <c r="BT90" s="18">
        <f t="shared" si="558"/>
        <v>102.97983842783999</v>
      </c>
      <c r="BU90" s="18">
        <f t="shared" si="558"/>
        <v>102.97983842783999</v>
      </c>
      <c r="BV90" s="18">
        <f t="shared" si="558"/>
        <v>102.97983842783999</v>
      </c>
      <c r="BW90" s="18">
        <f t="shared" si="558"/>
        <v>102.97983842783999</v>
      </c>
      <c r="BX90" s="18">
        <f t="shared" si="558"/>
        <v>102.97983842783999</v>
      </c>
      <c r="BY90" s="18">
        <f t="shared" si="558"/>
        <v>102.97983842783999</v>
      </c>
      <c r="BZ90" s="18">
        <f t="shared" si="558"/>
        <v>102.97983842783999</v>
      </c>
      <c r="CA90" s="18">
        <f t="shared" si="558"/>
        <v>102.97983842783999</v>
      </c>
      <c r="CB90" s="18">
        <f t="shared" si="558"/>
        <v>102.97983842783999</v>
      </c>
      <c r="CC90" s="18">
        <f t="shared" si="558"/>
        <v>102.97983842783999</v>
      </c>
      <c r="CD90" s="18">
        <f t="shared" si="558"/>
        <v>102.97983842783999</v>
      </c>
      <c r="CE90" s="18">
        <f t="shared" si="558"/>
        <v>102.97983842783999</v>
      </c>
      <c r="CF90" s="18">
        <f t="shared" si="558"/>
        <v>102.97983842783999</v>
      </c>
      <c r="CG90" s="18">
        <f t="shared" si="558"/>
        <v>102.97983842783999</v>
      </c>
      <c r="CH90" s="18">
        <f t="shared" si="558"/>
        <v>102.97983842783999</v>
      </c>
      <c r="CI90" s="18">
        <f t="shared" si="558"/>
        <v>102.97983842783999</v>
      </c>
      <c r="CJ90" s="18">
        <f t="shared" si="558"/>
        <v>102.97983842783999</v>
      </c>
      <c r="CK90" s="18">
        <f t="shared" si="558"/>
        <v>102.97983842783999</v>
      </c>
      <c r="CL90" s="18">
        <f t="shared" si="558"/>
        <v>102.97983842783999</v>
      </c>
      <c r="CM90" s="18">
        <f t="shared" si="558"/>
        <v>102.97983842783999</v>
      </c>
      <c r="CN90" s="18">
        <f t="shared" si="558"/>
        <v>102.97983842783999</v>
      </c>
      <c r="CO90" s="18">
        <f t="shared" si="558"/>
        <v>102.97983842783999</v>
      </c>
      <c r="CP90" s="18">
        <f t="shared" si="558"/>
        <v>102.97983842783999</v>
      </c>
      <c r="CQ90" s="18">
        <f t="shared" si="558"/>
        <v>102.97983842783999</v>
      </c>
      <c r="CR90" s="18">
        <f t="shared" si="558"/>
        <v>102.97983842783999</v>
      </c>
      <c r="CS90" s="18">
        <f t="shared" si="558"/>
        <v>102.97983842783999</v>
      </c>
      <c r="CT90" s="18">
        <f t="shared" si="558"/>
        <v>102.97983842783999</v>
      </c>
      <c r="CU90" s="18">
        <f t="shared" si="558"/>
        <v>102.97983842783999</v>
      </c>
      <c r="CV90" s="18">
        <f t="shared" si="558"/>
        <v>102.97983842783999</v>
      </c>
      <c r="CW90" s="18">
        <f t="shared" si="558"/>
        <v>102.97983842783999</v>
      </c>
      <c r="CX90" s="18">
        <f t="shared" si="558"/>
        <v>102.97983842783999</v>
      </c>
      <c r="CY90" s="18">
        <f t="shared" si="558"/>
        <v>102.97983842783999</v>
      </c>
      <c r="DA90" s="18" t="str">
        <f t="shared" si="550"/>
        <v>BAB1</v>
      </c>
      <c r="DB90" s="18">
        <f t="shared" si="449"/>
        <v>102.97983842783999</v>
      </c>
      <c r="DC90" s="18">
        <f t="shared" si="450"/>
        <v>205.95967685567999</v>
      </c>
      <c r="DD90" s="18">
        <f t="shared" si="451"/>
        <v>308.93951528352</v>
      </c>
      <c r="DE90" s="18">
        <f t="shared" si="452"/>
        <v>411.91935371135997</v>
      </c>
      <c r="DF90" s="18">
        <f t="shared" si="453"/>
        <v>514.89919213919995</v>
      </c>
      <c r="DG90" s="18">
        <f t="shared" si="454"/>
        <v>617.87903056703999</v>
      </c>
      <c r="DH90" s="18">
        <f t="shared" si="455"/>
        <v>720.85886899488003</v>
      </c>
      <c r="DI90" s="18">
        <f t="shared" si="456"/>
        <v>823.83870742272006</v>
      </c>
      <c r="DJ90" s="18">
        <f t="shared" si="457"/>
        <v>926.8185458505601</v>
      </c>
      <c r="DK90" s="18">
        <f t="shared" si="458"/>
        <v>1029.7983842784001</v>
      </c>
      <c r="DL90" s="18">
        <f t="shared" si="459"/>
        <v>1132.7782227062401</v>
      </c>
      <c r="DM90" s="18">
        <f t="shared" si="460"/>
        <v>1235.75806113408</v>
      </c>
      <c r="DN90" s="18">
        <f t="shared" si="461"/>
        <v>1338.7378995619199</v>
      </c>
      <c r="DO90" s="18">
        <f t="shared" si="462"/>
        <v>1441.7177379897598</v>
      </c>
      <c r="DP90" s="18">
        <f t="shared" si="463"/>
        <v>1544.6975764175997</v>
      </c>
      <c r="DQ90" s="18">
        <f t="shared" si="464"/>
        <v>1647.6774148454397</v>
      </c>
      <c r="DR90" s="18">
        <f t="shared" si="465"/>
        <v>1750.6572532732796</v>
      </c>
      <c r="DS90" s="18">
        <f t="shared" si="466"/>
        <v>1853.6370917011195</v>
      </c>
      <c r="DT90" s="18">
        <f t="shared" si="467"/>
        <v>1956.6169301289594</v>
      </c>
      <c r="DU90" s="18">
        <f t="shared" si="468"/>
        <v>2059.5967685567994</v>
      </c>
      <c r="DV90" s="18">
        <f t="shared" si="469"/>
        <v>2162.5766069846395</v>
      </c>
      <c r="DW90" s="18">
        <f t="shared" si="470"/>
        <v>2265.5564454124797</v>
      </c>
      <c r="DX90" s="18">
        <f t="shared" si="471"/>
        <v>2368.5362838403198</v>
      </c>
      <c r="DY90" s="18">
        <f t="shared" si="472"/>
        <v>2471.51612226816</v>
      </c>
      <c r="DZ90" s="18">
        <f t="shared" si="473"/>
        <v>2574.4959606960001</v>
      </c>
      <c r="EA90" s="18">
        <f t="shared" si="474"/>
        <v>2677.4757991238403</v>
      </c>
      <c r="EB90" s="18">
        <f t="shared" si="475"/>
        <v>2780.4556375516804</v>
      </c>
      <c r="EC90" s="18">
        <f t="shared" si="476"/>
        <v>2883.4354759795206</v>
      </c>
      <c r="ED90" s="18">
        <f t="shared" si="477"/>
        <v>2986.4153144073607</v>
      </c>
      <c r="EE90" s="18">
        <f t="shared" si="478"/>
        <v>3089.3951528352009</v>
      </c>
      <c r="EF90" s="18">
        <f t="shared" si="479"/>
        <v>3192.374991263041</v>
      </c>
      <c r="EG90" s="18">
        <f t="shared" si="480"/>
        <v>3295.3548296908812</v>
      </c>
      <c r="EH90" s="18">
        <f t="shared" si="481"/>
        <v>3398.3346681187213</v>
      </c>
      <c r="EI90" s="18">
        <f t="shared" si="482"/>
        <v>3501.3145065465615</v>
      </c>
      <c r="EJ90" s="18">
        <f t="shared" si="483"/>
        <v>3604.2943449744016</v>
      </c>
      <c r="EK90" s="18">
        <f t="shared" si="484"/>
        <v>3707.2741834022418</v>
      </c>
      <c r="EL90" s="18">
        <f t="shared" si="485"/>
        <v>3810.2540218300819</v>
      </c>
      <c r="EM90" s="18">
        <f t="shared" si="486"/>
        <v>3913.2338602579221</v>
      </c>
      <c r="EN90" s="18">
        <f t="shared" si="487"/>
        <v>4016.2136986857622</v>
      </c>
      <c r="EO90" s="18">
        <f t="shared" si="488"/>
        <v>4119.1935371136024</v>
      </c>
      <c r="EP90" s="18">
        <f t="shared" si="489"/>
        <v>4222.1733755414425</v>
      </c>
      <c r="EQ90" s="18">
        <f t="shared" si="490"/>
        <v>4325.1532139692827</v>
      </c>
      <c r="ER90" s="18">
        <f t="shared" si="491"/>
        <v>4428.1330523971228</v>
      </c>
      <c r="ES90" s="18">
        <f t="shared" si="492"/>
        <v>4531.112890824963</v>
      </c>
      <c r="ET90" s="18">
        <f t="shared" si="493"/>
        <v>4634.0927292528031</v>
      </c>
      <c r="EU90" s="18">
        <f t="shared" si="494"/>
        <v>4737.0725676806433</v>
      </c>
      <c r="EV90" s="18">
        <f t="shared" si="495"/>
        <v>4840.0524061084834</v>
      </c>
      <c r="EW90" s="18">
        <f t="shared" si="496"/>
        <v>4943.0322445363236</v>
      </c>
      <c r="EX90" s="18">
        <f t="shared" si="497"/>
        <v>5046.0120829641637</v>
      </c>
      <c r="EY90" s="18">
        <f t="shared" si="498"/>
        <v>5148.9919213920039</v>
      </c>
      <c r="EZ90" s="18">
        <f t="shared" si="499"/>
        <v>5251.971759819844</v>
      </c>
      <c r="FA90" s="18">
        <f t="shared" si="500"/>
        <v>5354.9515982476842</v>
      </c>
      <c r="FB90" s="18">
        <f t="shared" si="501"/>
        <v>5457.9314366755243</v>
      </c>
      <c r="FC90" s="18">
        <f t="shared" si="502"/>
        <v>5560.9112751033645</v>
      </c>
      <c r="FD90" s="18">
        <f t="shared" si="503"/>
        <v>5663.8911135312046</v>
      </c>
      <c r="FE90" s="18">
        <f t="shared" si="504"/>
        <v>5766.8709519590448</v>
      </c>
      <c r="FF90" s="18">
        <f t="shared" si="505"/>
        <v>5869.8507903868849</v>
      </c>
      <c r="FG90" s="18">
        <f t="shared" si="506"/>
        <v>5972.8306288147251</v>
      </c>
      <c r="FH90" s="18">
        <f t="shared" si="507"/>
        <v>6075.8104672425652</v>
      </c>
      <c r="FI90" s="18">
        <f t="shared" si="508"/>
        <v>6178.7903056704054</v>
      </c>
      <c r="FJ90" s="18">
        <f t="shared" si="509"/>
        <v>6281.7701440982455</v>
      </c>
      <c r="FK90" s="18">
        <f t="shared" si="510"/>
        <v>6384.7499825260857</v>
      </c>
      <c r="FL90" s="18">
        <f t="shared" si="511"/>
        <v>6487.7298209539258</v>
      </c>
      <c r="FM90" s="18">
        <f t="shared" si="512"/>
        <v>6590.709659381766</v>
      </c>
      <c r="FN90" s="18">
        <f t="shared" si="513"/>
        <v>6693.6894978096061</v>
      </c>
      <c r="FO90" s="18">
        <f t="shared" si="514"/>
        <v>6796.6693362374463</v>
      </c>
      <c r="FP90" s="18">
        <f t="shared" si="515"/>
        <v>6899.6491746652864</v>
      </c>
      <c r="FQ90" s="18">
        <f t="shared" si="516"/>
        <v>7002.6290130931266</v>
      </c>
      <c r="FR90" s="18">
        <f t="shared" si="517"/>
        <v>7105.6088515209667</v>
      </c>
      <c r="FS90" s="18">
        <f t="shared" si="518"/>
        <v>7208.5886899488069</v>
      </c>
      <c r="FT90" s="18">
        <f t="shared" si="519"/>
        <v>7311.568528376647</v>
      </c>
      <c r="FU90" s="18">
        <f t="shared" si="520"/>
        <v>7414.5483668044872</v>
      </c>
      <c r="FV90" s="18">
        <f t="shared" si="521"/>
        <v>7517.5282052323273</v>
      </c>
      <c r="FW90" s="18">
        <f t="shared" si="522"/>
        <v>7620.5080436601675</v>
      </c>
      <c r="FX90" s="18">
        <f t="shared" si="523"/>
        <v>7723.4878820880076</v>
      </c>
      <c r="FY90" s="18">
        <f t="shared" si="524"/>
        <v>7826.4677205158478</v>
      </c>
      <c r="FZ90" s="18">
        <f t="shared" si="525"/>
        <v>7929.4475589436879</v>
      </c>
      <c r="GA90" s="18">
        <f t="shared" si="526"/>
        <v>8032.4273973715281</v>
      </c>
      <c r="GB90" s="18">
        <f t="shared" si="527"/>
        <v>8135.4072357993682</v>
      </c>
      <c r="GC90" s="18">
        <f t="shared" si="528"/>
        <v>8238.3870742272084</v>
      </c>
      <c r="GD90" s="18">
        <f t="shared" si="529"/>
        <v>8341.3669126550485</v>
      </c>
      <c r="GE90" s="18">
        <f t="shared" si="530"/>
        <v>8444.3467510828887</v>
      </c>
      <c r="GF90" s="18">
        <f t="shared" si="531"/>
        <v>8547.3265895107288</v>
      </c>
      <c r="GG90" s="18">
        <f t="shared" si="532"/>
        <v>8650.306427938569</v>
      </c>
      <c r="GH90" s="18">
        <f t="shared" si="533"/>
        <v>8753.2862663664091</v>
      </c>
      <c r="GI90" s="18">
        <f t="shared" si="534"/>
        <v>8856.2661047942493</v>
      </c>
      <c r="GJ90" s="18">
        <f t="shared" si="535"/>
        <v>8959.2459432220894</v>
      </c>
      <c r="GK90" s="18">
        <f t="shared" si="536"/>
        <v>9062.2257816499296</v>
      </c>
      <c r="GL90" s="18">
        <f t="shared" si="537"/>
        <v>9165.2056200777697</v>
      </c>
      <c r="GM90" s="18">
        <f t="shared" si="538"/>
        <v>9268.1854585056099</v>
      </c>
      <c r="GN90" s="18">
        <f t="shared" si="539"/>
        <v>9371.16529693345</v>
      </c>
      <c r="GO90" s="18">
        <f t="shared" si="540"/>
        <v>9474.1451353612902</v>
      </c>
      <c r="GP90" s="18">
        <f t="shared" si="541"/>
        <v>9577.1249737891303</v>
      </c>
      <c r="GQ90" s="18">
        <f t="shared" si="542"/>
        <v>9680.1048122169705</v>
      </c>
      <c r="GR90" s="18">
        <f t="shared" si="543"/>
        <v>9783.0846506448106</v>
      </c>
      <c r="GS90" s="18">
        <f t="shared" si="544"/>
        <v>9886.0644890726508</v>
      </c>
      <c r="GT90" s="18">
        <f t="shared" si="545"/>
        <v>9989.0443275004909</v>
      </c>
      <c r="GU90" s="18">
        <f t="shared" si="546"/>
        <v>10092.024165928331</v>
      </c>
      <c r="GV90" s="18">
        <f t="shared" si="547"/>
        <v>10195.004004356171</v>
      </c>
      <c r="GW90" s="18">
        <f t="shared" si="548"/>
        <v>10297.983842784011</v>
      </c>
      <c r="GX90" s="18"/>
    </row>
    <row r="91" spans="2:206" x14ac:dyDescent="0.25">
      <c r="B91" t="s">
        <v>206</v>
      </c>
      <c r="C91">
        <v>1.57</v>
      </c>
      <c r="D91" s="18">
        <f t="shared" si="549"/>
        <v>163.31146094112</v>
      </c>
      <c r="E91" s="18">
        <f t="shared" si="559"/>
        <v>163.31146094112</v>
      </c>
      <c r="F91" s="18">
        <f t="shared" si="559"/>
        <v>163.31146094112</v>
      </c>
      <c r="G91" s="18">
        <f t="shared" si="559"/>
        <v>163.31146094112</v>
      </c>
      <c r="H91" s="18">
        <f t="shared" si="559"/>
        <v>163.31146094112</v>
      </c>
      <c r="I91" s="18">
        <f t="shared" si="559"/>
        <v>163.31146094112</v>
      </c>
      <c r="J91" s="18">
        <f t="shared" si="559"/>
        <v>163.31146094112</v>
      </c>
      <c r="K91" s="18">
        <f t="shared" si="559"/>
        <v>163.31146094112</v>
      </c>
      <c r="L91" s="18">
        <f t="shared" si="559"/>
        <v>163.31146094112</v>
      </c>
      <c r="M91" s="18">
        <f t="shared" si="559"/>
        <v>163.31146094112</v>
      </c>
      <c r="N91" s="18">
        <f t="shared" si="559"/>
        <v>163.31146094112</v>
      </c>
      <c r="O91" s="18">
        <f t="shared" si="559"/>
        <v>163.31146094112</v>
      </c>
      <c r="P91" s="18">
        <f t="shared" si="559"/>
        <v>163.31146094112</v>
      </c>
      <c r="Q91" s="18">
        <f t="shared" si="559"/>
        <v>163.31146094112</v>
      </c>
      <c r="R91" s="18">
        <f t="shared" si="559"/>
        <v>163.31146094112</v>
      </c>
      <c r="S91" s="18">
        <f t="shared" si="559"/>
        <v>163.31146094112</v>
      </c>
      <c r="T91" s="18">
        <f t="shared" si="559"/>
        <v>163.31146094112</v>
      </c>
      <c r="U91" s="18">
        <f t="shared" si="559"/>
        <v>163.31146094112</v>
      </c>
      <c r="V91" s="18">
        <f t="shared" si="559"/>
        <v>163.31146094112</v>
      </c>
      <c r="W91" s="18">
        <f t="shared" si="559"/>
        <v>163.31146094112</v>
      </c>
      <c r="X91" s="18">
        <f t="shared" si="559"/>
        <v>163.31146094112</v>
      </c>
      <c r="Y91" s="18">
        <f t="shared" si="559"/>
        <v>163.31146094112</v>
      </c>
      <c r="Z91" s="18">
        <f t="shared" si="559"/>
        <v>163.31146094112</v>
      </c>
      <c r="AA91" s="18">
        <f t="shared" si="559"/>
        <v>163.31146094112</v>
      </c>
      <c r="AB91" s="18">
        <f t="shared" si="559"/>
        <v>163.31146094112</v>
      </c>
      <c r="AC91" s="18">
        <f t="shared" si="559"/>
        <v>163.31146094112</v>
      </c>
      <c r="AD91" s="18">
        <f t="shared" si="559"/>
        <v>163.31146094112</v>
      </c>
      <c r="AE91" s="18">
        <f t="shared" si="559"/>
        <v>163.31146094112</v>
      </c>
      <c r="AF91" s="18">
        <f t="shared" si="559"/>
        <v>163.31146094112</v>
      </c>
      <c r="AG91" s="18">
        <f t="shared" si="559"/>
        <v>163.31146094112</v>
      </c>
      <c r="AH91" s="18">
        <f t="shared" si="559"/>
        <v>163.31146094112</v>
      </c>
      <c r="AI91" s="18">
        <f t="shared" si="559"/>
        <v>163.31146094112</v>
      </c>
      <c r="AJ91" s="18">
        <f t="shared" si="559"/>
        <v>163.31146094112</v>
      </c>
      <c r="AK91" s="18">
        <f t="shared" si="559"/>
        <v>163.31146094112</v>
      </c>
      <c r="AL91" s="18">
        <f t="shared" si="559"/>
        <v>163.31146094112</v>
      </c>
      <c r="AM91" s="18">
        <f t="shared" si="559"/>
        <v>163.31146094112</v>
      </c>
      <c r="AN91" s="18">
        <f t="shared" si="559"/>
        <v>163.31146094112</v>
      </c>
      <c r="AO91" s="18">
        <f t="shared" si="559"/>
        <v>163.31146094112</v>
      </c>
      <c r="AP91" s="18">
        <f t="shared" si="559"/>
        <v>163.31146094112</v>
      </c>
      <c r="AQ91" s="18">
        <f t="shared" si="559"/>
        <v>163.31146094112</v>
      </c>
      <c r="AR91" s="18">
        <f t="shared" si="559"/>
        <v>163.31146094112</v>
      </c>
      <c r="AS91" s="18">
        <f t="shared" si="559"/>
        <v>163.31146094112</v>
      </c>
      <c r="AT91" s="18">
        <f t="shared" si="559"/>
        <v>163.31146094112</v>
      </c>
      <c r="AU91" s="18">
        <f t="shared" si="559"/>
        <v>163.31146094112</v>
      </c>
      <c r="AV91" s="18">
        <f t="shared" si="559"/>
        <v>163.31146094112</v>
      </c>
      <c r="AW91" s="18">
        <f t="shared" si="559"/>
        <v>163.31146094112</v>
      </c>
      <c r="AX91" s="18">
        <f t="shared" si="559"/>
        <v>163.31146094112</v>
      </c>
      <c r="AY91" s="18">
        <f t="shared" si="559"/>
        <v>163.31146094112</v>
      </c>
      <c r="AZ91" s="18">
        <f t="shared" si="559"/>
        <v>163.31146094112</v>
      </c>
      <c r="BA91" s="18">
        <f t="shared" si="559"/>
        <v>163.31146094112</v>
      </c>
      <c r="BB91" s="18">
        <f t="shared" si="559"/>
        <v>163.31146094112</v>
      </c>
      <c r="BC91" s="18">
        <f t="shared" si="559"/>
        <v>163.31146094112</v>
      </c>
      <c r="BD91" s="18">
        <f t="shared" si="559"/>
        <v>163.31146094112</v>
      </c>
      <c r="BE91" s="18">
        <f t="shared" si="559"/>
        <v>163.31146094112</v>
      </c>
      <c r="BF91" s="18">
        <f t="shared" si="559"/>
        <v>163.31146094112</v>
      </c>
      <c r="BG91" s="18">
        <f t="shared" si="559"/>
        <v>163.31146094112</v>
      </c>
      <c r="BH91" s="18">
        <f t="shared" si="559"/>
        <v>163.31146094112</v>
      </c>
      <c r="BI91" s="18">
        <f t="shared" si="559"/>
        <v>163.31146094112</v>
      </c>
      <c r="BJ91" s="18">
        <f t="shared" si="559"/>
        <v>163.31146094112</v>
      </c>
      <c r="BK91" s="18">
        <f t="shared" si="559"/>
        <v>163.31146094112</v>
      </c>
      <c r="BL91" s="18">
        <f t="shared" si="559"/>
        <v>163.31146094112</v>
      </c>
      <c r="BM91" s="18">
        <f t="shared" si="559"/>
        <v>163.31146094112</v>
      </c>
      <c r="BN91" s="18">
        <f t="shared" si="559"/>
        <v>163.31146094112</v>
      </c>
      <c r="BO91" s="18">
        <f t="shared" si="559"/>
        <v>163.31146094112</v>
      </c>
      <c r="BP91" s="18">
        <f t="shared" si="559"/>
        <v>163.31146094112</v>
      </c>
      <c r="BQ91" s="18">
        <f t="shared" si="558"/>
        <v>163.31146094112</v>
      </c>
      <c r="BR91" s="18">
        <f t="shared" si="558"/>
        <v>163.31146094112</v>
      </c>
      <c r="BS91" s="18">
        <f t="shared" si="558"/>
        <v>163.31146094112</v>
      </c>
      <c r="BT91" s="18">
        <f t="shared" si="558"/>
        <v>163.31146094112</v>
      </c>
      <c r="BU91" s="18">
        <f t="shared" si="558"/>
        <v>163.31146094112</v>
      </c>
      <c r="BV91" s="18">
        <f t="shared" si="558"/>
        <v>163.31146094112</v>
      </c>
      <c r="BW91" s="18">
        <f t="shared" si="558"/>
        <v>163.31146094112</v>
      </c>
      <c r="BX91" s="18">
        <f t="shared" si="558"/>
        <v>163.31146094112</v>
      </c>
      <c r="BY91" s="18">
        <f t="shared" si="558"/>
        <v>163.31146094112</v>
      </c>
      <c r="BZ91" s="18">
        <f t="shared" si="558"/>
        <v>163.31146094112</v>
      </c>
      <c r="CA91" s="18">
        <f t="shared" si="558"/>
        <v>163.31146094112</v>
      </c>
      <c r="CB91" s="18">
        <f t="shared" si="558"/>
        <v>163.31146094112</v>
      </c>
      <c r="CC91" s="18">
        <f t="shared" si="558"/>
        <v>163.31146094112</v>
      </c>
      <c r="CD91" s="18">
        <f t="shared" si="558"/>
        <v>163.31146094112</v>
      </c>
      <c r="CE91" s="18">
        <f t="shared" si="558"/>
        <v>163.31146094112</v>
      </c>
      <c r="CF91" s="18">
        <f t="shared" si="558"/>
        <v>163.31146094112</v>
      </c>
      <c r="CG91" s="18">
        <f t="shared" si="558"/>
        <v>163.31146094112</v>
      </c>
      <c r="CH91" s="18">
        <f t="shared" si="558"/>
        <v>163.31146094112</v>
      </c>
      <c r="CI91" s="18">
        <f t="shared" si="558"/>
        <v>163.31146094112</v>
      </c>
      <c r="CJ91" s="18">
        <f t="shared" si="558"/>
        <v>163.31146094112</v>
      </c>
      <c r="CK91" s="18">
        <f t="shared" si="558"/>
        <v>163.31146094112</v>
      </c>
      <c r="CL91" s="18">
        <f t="shared" si="558"/>
        <v>163.31146094112</v>
      </c>
      <c r="CM91" s="18">
        <f t="shared" si="558"/>
        <v>163.31146094112</v>
      </c>
      <c r="CN91" s="18">
        <f t="shared" si="558"/>
        <v>163.31146094112</v>
      </c>
      <c r="CO91" s="18">
        <f t="shared" si="558"/>
        <v>163.31146094112</v>
      </c>
      <c r="CP91" s="18">
        <f t="shared" si="558"/>
        <v>163.31146094112</v>
      </c>
      <c r="CQ91" s="18">
        <f t="shared" si="558"/>
        <v>163.31146094112</v>
      </c>
      <c r="CR91" s="18">
        <f t="shared" si="558"/>
        <v>163.31146094112</v>
      </c>
      <c r="CS91" s="18">
        <f t="shared" si="558"/>
        <v>163.31146094112</v>
      </c>
      <c r="CT91" s="18">
        <f t="shared" si="558"/>
        <v>163.31146094112</v>
      </c>
      <c r="CU91" s="18">
        <f t="shared" si="558"/>
        <v>163.31146094112</v>
      </c>
      <c r="CV91" s="18">
        <f t="shared" si="558"/>
        <v>163.31146094112</v>
      </c>
      <c r="CW91" s="18">
        <f t="shared" si="558"/>
        <v>163.31146094112</v>
      </c>
      <c r="CX91" s="18">
        <f t="shared" si="558"/>
        <v>163.31146094112</v>
      </c>
      <c r="CY91" s="18">
        <f t="shared" si="558"/>
        <v>163.31146094112</v>
      </c>
      <c r="DA91" s="18" t="str">
        <f t="shared" si="550"/>
        <v>PDE2</v>
      </c>
      <c r="DB91" s="18">
        <f t="shared" si="449"/>
        <v>163.31146094112</v>
      </c>
      <c r="DC91" s="18">
        <f t="shared" si="450"/>
        <v>326.62292188224001</v>
      </c>
      <c r="DD91" s="18">
        <f t="shared" si="451"/>
        <v>489.93438282336001</v>
      </c>
      <c r="DE91" s="18">
        <f t="shared" si="452"/>
        <v>653.24584376448001</v>
      </c>
      <c r="DF91" s="18">
        <f t="shared" si="453"/>
        <v>816.55730470560002</v>
      </c>
      <c r="DG91" s="18">
        <f t="shared" si="454"/>
        <v>979.86876564672002</v>
      </c>
      <c r="DH91" s="18">
        <f t="shared" si="455"/>
        <v>1143.18022658784</v>
      </c>
      <c r="DI91" s="18">
        <f t="shared" si="456"/>
        <v>1306.49168752896</v>
      </c>
      <c r="DJ91" s="18">
        <f t="shared" si="457"/>
        <v>1469.80314847008</v>
      </c>
      <c r="DK91" s="18">
        <f t="shared" si="458"/>
        <v>1633.1146094112</v>
      </c>
      <c r="DL91" s="18">
        <f t="shared" si="459"/>
        <v>1796.42607035232</v>
      </c>
      <c r="DM91" s="18">
        <f t="shared" si="460"/>
        <v>1959.73753129344</v>
      </c>
      <c r="DN91" s="18">
        <f t="shared" si="461"/>
        <v>2123.04899223456</v>
      </c>
      <c r="DO91" s="18">
        <f t="shared" si="462"/>
        <v>2286.36045317568</v>
      </c>
      <c r="DP91" s="18">
        <f t="shared" si="463"/>
        <v>2449.6719141168001</v>
      </c>
      <c r="DQ91" s="18">
        <f t="shared" si="464"/>
        <v>2612.9833750579201</v>
      </c>
      <c r="DR91" s="18">
        <f t="shared" si="465"/>
        <v>2776.2948359990401</v>
      </c>
      <c r="DS91" s="18">
        <f t="shared" si="466"/>
        <v>2939.6062969401601</v>
      </c>
      <c r="DT91" s="18">
        <f t="shared" si="467"/>
        <v>3102.9177578812801</v>
      </c>
      <c r="DU91" s="18">
        <f t="shared" si="468"/>
        <v>3266.2292188224001</v>
      </c>
      <c r="DV91" s="18">
        <f t="shared" si="469"/>
        <v>3429.5406797635201</v>
      </c>
      <c r="DW91" s="18">
        <f t="shared" si="470"/>
        <v>3592.8521407046401</v>
      </c>
      <c r="DX91" s="18">
        <f t="shared" si="471"/>
        <v>3756.1636016457601</v>
      </c>
      <c r="DY91" s="18">
        <f t="shared" si="472"/>
        <v>3919.4750625868801</v>
      </c>
      <c r="DZ91" s="18">
        <f t="shared" si="473"/>
        <v>4082.7865235280001</v>
      </c>
      <c r="EA91" s="18">
        <f t="shared" si="474"/>
        <v>4246.0979844691201</v>
      </c>
      <c r="EB91" s="18">
        <f t="shared" si="475"/>
        <v>4409.4094454102396</v>
      </c>
      <c r="EC91" s="18">
        <f t="shared" si="476"/>
        <v>4572.7209063513601</v>
      </c>
      <c r="ED91" s="18">
        <f t="shared" si="477"/>
        <v>4736.0323672924806</v>
      </c>
      <c r="EE91" s="18">
        <f t="shared" si="478"/>
        <v>4899.343828233601</v>
      </c>
      <c r="EF91" s="18">
        <f t="shared" si="479"/>
        <v>5062.6552891747215</v>
      </c>
      <c r="EG91" s="18">
        <f t="shared" si="480"/>
        <v>5225.9667501158419</v>
      </c>
      <c r="EH91" s="18">
        <f t="shared" si="481"/>
        <v>5389.2782110569624</v>
      </c>
      <c r="EI91" s="18">
        <f t="shared" si="482"/>
        <v>5552.5896719980828</v>
      </c>
      <c r="EJ91" s="18">
        <f t="shared" si="483"/>
        <v>5715.9011329392033</v>
      </c>
      <c r="EK91" s="18">
        <f t="shared" si="484"/>
        <v>5879.2125938803238</v>
      </c>
      <c r="EL91" s="18">
        <f t="shared" si="485"/>
        <v>6042.5240548214442</v>
      </c>
      <c r="EM91" s="18">
        <f t="shared" si="486"/>
        <v>6205.8355157625647</v>
      </c>
      <c r="EN91" s="18">
        <f t="shared" si="487"/>
        <v>6369.1469767036851</v>
      </c>
      <c r="EO91" s="18">
        <f t="shared" si="488"/>
        <v>6532.4584376448056</v>
      </c>
      <c r="EP91" s="18">
        <f t="shared" si="489"/>
        <v>6695.7698985859261</v>
      </c>
      <c r="EQ91" s="18">
        <f t="shared" si="490"/>
        <v>6859.0813595270465</v>
      </c>
      <c r="ER91" s="18">
        <f t="shared" si="491"/>
        <v>7022.392820468167</v>
      </c>
      <c r="ES91" s="18">
        <f t="shared" si="492"/>
        <v>7185.7042814092874</v>
      </c>
      <c r="ET91" s="18">
        <f t="shared" si="493"/>
        <v>7349.0157423504079</v>
      </c>
      <c r="EU91" s="18">
        <f t="shared" si="494"/>
        <v>7512.3272032915283</v>
      </c>
      <c r="EV91" s="18">
        <f t="shared" si="495"/>
        <v>7675.6386642326488</v>
      </c>
      <c r="EW91" s="18">
        <f t="shared" si="496"/>
        <v>7838.9501251737693</v>
      </c>
      <c r="EX91" s="18">
        <f t="shared" si="497"/>
        <v>8002.2615861148897</v>
      </c>
      <c r="EY91" s="18">
        <f t="shared" si="498"/>
        <v>8165.5730470560102</v>
      </c>
      <c r="EZ91" s="18">
        <f t="shared" si="499"/>
        <v>8328.8845079971306</v>
      </c>
      <c r="FA91" s="18">
        <f t="shared" si="500"/>
        <v>8492.1959689382511</v>
      </c>
      <c r="FB91" s="18">
        <f t="shared" si="501"/>
        <v>8655.5074298793716</v>
      </c>
      <c r="FC91" s="18">
        <f t="shared" si="502"/>
        <v>8818.818890820492</v>
      </c>
      <c r="FD91" s="18">
        <f t="shared" si="503"/>
        <v>8982.1303517616125</v>
      </c>
      <c r="FE91" s="18">
        <f t="shared" si="504"/>
        <v>9145.4418127027329</v>
      </c>
      <c r="FF91" s="18">
        <f t="shared" si="505"/>
        <v>9308.7532736438534</v>
      </c>
      <c r="FG91" s="18">
        <f t="shared" si="506"/>
        <v>9472.0647345849738</v>
      </c>
      <c r="FH91" s="18">
        <f t="shared" si="507"/>
        <v>9635.3761955260943</v>
      </c>
      <c r="FI91" s="18">
        <f t="shared" si="508"/>
        <v>9798.6876564672148</v>
      </c>
      <c r="FJ91" s="18">
        <f t="shared" si="509"/>
        <v>9961.9991174083352</v>
      </c>
      <c r="FK91" s="18">
        <f t="shared" si="510"/>
        <v>10125.310578349456</v>
      </c>
      <c r="FL91" s="18">
        <f t="shared" si="511"/>
        <v>10288.622039290576</v>
      </c>
      <c r="FM91" s="18">
        <f t="shared" si="512"/>
        <v>10451.933500231697</v>
      </c>
      <c r="FN91" s="18">
        <f t="shared" si="513"/>
        <v>10615.244961172817</v>
      </c>
      <c r="FO91" s="18">
        <f t="shared" si="514"/>
        <v>10778.556422113938</v>
      </c>
      <c r="FP91" s="18">
        <f t="shared" si="515"/>
        <v>10941.867883055058</v>
      </c>
      <c r="FQ91" s="18">
        <f t="shared" si="516"/>
        <v>11105.179343996178</v>
      </c>
      <c r="FR91" s="18">
        <f t="shared" si="517"/>
        <v>11268.490804937299</v>
      </c>
      <c r="FS91" s="18">
        <f t="shared" si="518"/>
        <v>11431.802265878419</v>
      </c>
      <c r="FT91" s="18">
        <f t="shared" si="519"/>
        <v>11595.11372681954</v>
      </c>
      <c r="FU91" s="18">
        <f t="shared" si="520"/>
        <v>11758.42518776066</v>
      </c>
      <c r="FV91" s="18">
        <f t="shared" si="521"/>
        <v>11921.736648701781</v>
      </c>
      <c r="FW91" s="18">
        <f t="shared" si="522"/>
        <v>12085.048109642901</v>
      </c>
      <c r="FX91" s="18">
        <f t="shared" si="523"/>
        <v>12248.359570584022</v>
      </c>
      <c r="FY91" s="18">
        <f t="shared" si="524"/>
        <v>12411.671031525142</v>
      </c>
      <c r="FZ91" s="18">
        <f t="shared" si="525"/>
        <v>12574.982492466263</v>
      </c>
      <c r="GA91" s="18">
        <f t="shared" si="526"/>
        <v>12738.293953407383</v>
      </c>
      <c r="GB91" s="18">
        <f t="shared" si="527"/>
        <v>12901.605414348503</v>
      </c>
      <c r="GC91" s="18">
        <f t="shared" si="528"/>
        <v>13064.916875289624</v>
      </c>
      <c r="GD91" s="18">
        <f t="shared" si="529"/>
        <v>13228.228336230744</v>
      </c>
      <c r="GE91" s="18">
        <f t="shared" si="530"/>
        <v>13391.539797171865</v>
      </c>
      <c r="GF91" s="18">
        <f t="shared" si="531"/>
        <v>13554.851258112985</v>
      </c>
      <c r="GG91" s="18">
        <f t="shared" si="532"/>
        <v>13718.162719054106</v>
      </c>
      <c r="GH91" s="18">
        <f t="shared" si="533"/>
        <v>13881.474179995226</v>
      </c>
      <c r="GI91" s="18">
        <f t="shared" si="534"/>
        <v>14044.785640936347</v>
      </c>
      <c r="GJ91" s="18">
        <f t="shared" si="535"/>
        <v>14208.097101877467</v>
      </c>
      <c r="GK91" s="18">
        <f t="shared" si="536"/>
        <v>14371.408562818588</v>
      </c>
      <c r="GL91" s="18">
        <f t="shared" si="537"/>
        <v>14534.720023759708</v>
      </c>
      <c r="GM91" s="18">
        <f t="shared" si="538"/>
        <v>14698.031484700829</v>
      </c>
      <c r="GN91" s="18">
        <f t="shared" si="539"/>
        <v>14861.342945641949</v>
      </c>
      <c r="GO91" s="18">
        <f t="shared" si="540"/>
        <v>15024.654406583069</v>
      </c>
      <c r="GP91" s="18">
        <f t="shared" si="541"/>
        <v>15187.96586752419</v>
      </c>
      <c r="GQ91" s="18">
        <f t="shared" si="542"/>
        <v>15351.27732846531</v>
      </c>
      <c r="GR91" s="18">
        <f t="shared" si="543"/>
        <v>15514.588789406431</v>
      </c>
      <c r="GS91" s="18">
        <f t="shared" si="544"/>
        <v>15677.900250347551</v>
      </c>
      <c r="GT91" s="18">
        <f t="shared" si="545"/>
        <v>15841.211711288672</v>
      </c>
      <c r="GU91" s="18">
        <f t="shared" si="546"/>
        <v>16004.523172229792</v>
      </c>
      <c r="GV91" s="18">
        <f t="shared" si="547"/>
        <v>16167.834633170913</v>
      </c>
      <c r="GW91" s="18">
        <f t="shared" si="548"/>
        <v>16331.146094112033</v>
      </c>
      <c r="GX91" s="18"/>
    </row>
    <row r="92" spans="2:206" x14ac:dyDescent="0.25">
      <c r="B92" t="s">
        <v>204</v>
      </c>
      <c r="C92">
        <v>1.47</v>
      </c>
      <c r="D92" s="18">
        <f t="shared" si="549"/>
        <v>152.90945705952001</v>
      </c>
      <c r="E92" s="18">
        <f t="shared" si="559"/>
        <v>152.90945705952001</v>
      </c>
      <c r="F92" s="18">
        <f t="shared" si="559"/>
        <v>152.90945705952001</v>
      </c>
      <c r="G92" s="18">
        <f t="shared" si="559"/>
        <v>152.90945705952001</v>
      </c>
      <c r="H92" s="18">
        <f t="shared" si="559"/>
        <v>152.90945705952001</v>
      </c>
      <c r="I92" s="18">
        <f t="shared" si="559"/>
        <v>152.90945705952001</v>
      </c>
      <c r="J92" s="18">
        <f t="shared" si="559"/>
        <v>152.90945705952001</v>
      </c>
      <c r="K92" s="18">
        <f t="shared" si="559"/>
        <v>152.90945705952001</v>
      </c>
      <c r="L92" s="18">
        <f t="shared" si="559"/>
        <v>152.90945705952001</v>
      </c>
      <c r="M92" s="18">
        <f t="shared" si="559"/>
        <v>152.90945705952001</v>
      </c>
      <c r="N92" s="18">
        <f t="shared" si="559"/>
        <v>152.90945705952001</v>
      </c>
      <c r="O92" s="18">
        <f t="shared" si="559"/>
        <v>152.90945705952001</v>
      </c>
      <c r="P92" s="18">
        <f t="shared" si="559"/>
        <v>152.90945705952001</v>
      </c>
      <c r="Q92" s="18">
        <f t="shared" si="559"/>
        <v>152.90945705952001</v>
      </c>
      <c r="R92" s="18">
        <f t="shared" si="559"/>
        <v>152.90945705952001</v>
      </c>
      <c r="S92" s="18">
        <f t="shared" si="559"/>
        <v>152.90945705952001</v>
      </c>
      <c r="T92" s="18">
        <f t="shared" si="559"/>
        <v>152.90945705952001</v>
      </c>
      <c r="U92" s="18">
        <f t="shared" si="559"/>
        <v>152.90945705952001</v>
      </c>
      <c r="V92" s="18">
        <f t="shared" si="559"/>
        <v>152.90945705952001</v>
      </c>
      <c r="W92" s="18">
        <f t="shared" si="559"/>
        <v>152.90945705952001</v>
      </c>
      <c r="X92" s="18">
        <f t="shared" si="559"/>
        <v>152.90945705952001</v>
      </c>
      <c r="Y92" s="18">
        <f t="shared" si="559"/>
        <v>152.90945705952001</v>
      </c>
      <c r="Z92" s="18">
        <f t="shared" si="559"/>
        <v>152.90945705952001</v>
      </c>
      <c r="AA92" s="18">
        <f t="shared" si="559"/>
        <v>152.90945705952001</v>
      </c>
      <c r="AB92" s="18">
        <f t="shared" si="559"/>
        <v>152.90945705952001</v>
      </c>
      <c r="AC92" s="18">
        <f t="shared" si="559"/>
        <v>152.90945705952001</v>
      </c>
      <c r="AD92" s="18">
        <f t="shared" si="559"/>
        <v>152.90945705952001</v>
      </c>
      <c r="AE92" s="18">
        <f t="shared" si="559"/>
        <v>152.90945705952001</v>
      </c>
      <c r="AF92" s="18">
        <f t="shared" si="559"/>
        <v>152.90945705952001</v>
      </c>
      <c r="AG92" s="18">
        <f t="shared" si="559"/>
        <v>152.90945705952001</v>
      </c>
      <c r="AH92" s="18">
        <f t="shared" si="559"/>
        <v>152.90945705952001</v>
      </c>
      <c r="AI92" s="18">
        <f t="shared" si="559"/>
        <v>152.90945705952001</v>
      </c>
      <c r="AJ92" s="18">
        <f t="shared" si="559"/>
        <v>152.90945705952001</v>
      </c>
      <c r="AK92" s="18">
        <f t="shared" si="559"/>
        <v>152.90945705952001</v>
      </c>
      <c r="AL92" s="18">
        <f t="shared" si="559"/>
        <v>152.90945705952001</v>
      </c>
      <c r="AM92" s="18">
        <f t="shared" si="559"/>
        <v>152.90945705952001</v>
      </c>
      <c r="AN92" s="18">
        <f t="shared" si="559"/>
        <v>152.90945705952001</v>
      </c>
      <c r="AO92" s="18">
        <f t="shared" si="559"/>
        <v>152.90945705952001</v>
      </c>
      <c r="AP92" s="18">
        <f t="shared" si="559"/>
        <v>152.90945705952001</v>
      </c>
      <c r="AQ92" s="18">
        <f t="shared" si="559"/>
        <v>152.90945705952001</v>
      </c>
      <c r="AR92" s="18">
        <f t="shared" si="559"/>
        <v>152.90945705952001</v>
      </c>
      <c r="AS92" s="18">
        <f t="shared" si="559"/>
        <v>152.90945705952001</v>
      </c>
      <c r="AT92" s="18">
        <f t="shared" si="559"/>
        <v>152.90945705952001</v>
      </c>
      <c r="AU92" s="18">
        <f t="shared" si="559"/>
        <v>152.90945705952001</v>
      </c>
      <c r="AV92" s="18">
        <f t="shared" si="559"/>
        <v>152.90945705952001</v>
      </c>
      <c r="AW92" s="18">
        <f t="shared" si="559"/>
        <v>152.90945705952001</v>
      </c>
      <c r="AX92" s="18">
        <f t="shared" si="559"/>
        <v>152.90945705952001</v>
      </c>
      <c r="AY92" s="18">
        <f t="shared" si="559"/>
        <v>152.90945705952001</v>
      </c>
      <c r="AZ92" s="18">
        <f t="shared" si="559"/>
        <v>152.90945705952001</v>
      </c>
      <c r="BA92" s="18">
        <f t="shared" si="559"/>
        <v>152.90945705952001</v>
      </c>
      <c r="BB92" s="18">
        <f t="shared" si="559"/>
        <v>152.90945705952001</v>
      </c>
      <c r="BC92" s="18">
        <f t="shared" si="559"/>
        <v>152.90945705952001</v>
      </c>
      <c r="BD92" s="18">
        <f t="shared" si="559"/>
        <v>152.90945705952001</v>
      </c>
      <c r="BE92" s="18">
        <f t="shared" si="559"/>
        <v>152.90945705952001</v>
      </c>
      <c r="BF92" s="18">
        <f t="shared" si="559"/>
        <v>152.90945705952001</v>
      </c>
      <c r="BG92" s="18">
        <f t="shared" si="559"/>
        <v>152.90945705952001</v>
      </c>
      <c r="BH92" s="18">
        <f t="shared" si="559"/>
        <v>152.90945705952001</v>
      </c>
      <c r="BI92" s="18">
        <f t="shared" si="559"/>
        <v>152.90945705952001</v>
      </c>
      <c r="BJ92" s="18">
        <f t="shared" si="559"/>
        <v>152.90945705952001</v>
      </c>
      <c r="BK92" s="18">
        <f t="shared" si="559"/>
        <v>152.90945705952001</v>
      </c>
      <c r="BL92" s="18">
        <f t="shared" si="559"/>
        <v>152.90945705952001</v>
      </c>
      <c r="BM92" s="18">
        <f t="shared" si="559"/>
        <v>152.90945705952001</v>
      </c>
      <c r="BN92" s="18">
        <f t="shared" si="559"/>
        <v>152.90945705952001</v>
      </c>
      <c r="BO92" s="18">
        <f t="shared" si="559"/>
        <v>152.90945705952001</v>
      </c>
      <c r="BP92" s="18">
        <f t="shared" si="559"/>
        <v>152.90945705952001</v>
      </c>
      <c r="BQ92" s="18">
        <f t="shared" si="558"/>
        <v>152.90945705952001</v>
      </c>
      <c r="BR92" s="18">
        <f t="shared" si="558"/>
        <v>152.90945705952001</v>
      </c>
      <c r="BS92" s="18">
        <f t="shared" si="558"/>
        <v>152.90945705952001</v>
      </c>
      <c r="BT92" s="18">
        <f t="shared" si="558"/>
        <v>152.90945705952001</v>
      </c>
      <c r="BU92" s="18">
        <f t="shared" si="558"/>
        <v>152.90945705952001</v>
      </c>
      <c r="BV92" s="18">
        <f t="shared" si="558"/>
        <v>152.90945705952001</v>
      </c>
      <c r="BW92" s="18">
        <f t="shared" si="558"/>
        <v>152.90945705952001</v>
      </c>
      <c r="BX92" s="18">
        <f t="shared" si="558"/>
        <v>152.90945705952001</v>
      </c>
      <c r="BY92" s="18">
        <f t="shared" si="558"/>
        <v>152.90945705952001</v>
      </c>
      <c r="BZ92" s="18">
        <f t="shared" si="558"/>
        <v>152.90945705952001</v>
      </c>
      <c r="CA92" s="18">
        <f t="shared" si="558"/>
        <v>152.90945705952001</v>
      </c>
      <c r="CB92" s="18">
        <f t="shared" si="558"/>
        <v>152.90945705952001</v>
      </c>
      <c r="CC92" s="18">
        <f t="shared" si="558"/>
        <v>152.90945705952001</v>
      </c>
      <c r="CD92" s="18">
        <f t="shared" si="558"/>
        <v>152.90945705952001</v>
      </c>
      <c r="CE92" s="18">
        <f t="shared" si="558"/>
        <v>152.90945705952001</v>
      </c>
      <c r="CF92" s="18">
        <f t="shared" si="558"/>
        <v>152.90945705952001</v>
      </c>
      <c r="CG92" s="18">
        <f t="shared" si="558"/>
        <v>152.90945705952001</v>
      </c>
      <c r="CH92" s="18">
        <f t="shared" si="558"/>
        <v>152.90945705952001</v>
      </c>
      <c r="CI92" s="18">
        <f t="shared" si="558"/>
        <v>152.90945705952001</v>
      </c>
      <c r="CJ92" s="18">
        <f t="shared" si="558"/>
        <v>152.90945705952001</v>
      </c>
      <c r="CK92" s="18">
        <f t="shared" si="558"/>
        <v>152.90945705952001</v>
      </c>
      <c r="CL92" s="18">
        <f t="shared" si="558"/>
        <v>152.90945705952001</v>
      </c>
      <c r="CM92" s="18">
        <f t="shared" si="558"/>
        <v>152.90945705952001</v>
      </c>
      <c r="CN92" s="18">
        <f t="shared" si="558"/>
        <v>152.90945705952001</v>
      </c>
      <c r="CO92" s="18">
        <f t="shared" si="558"/>
        <v>152.90945705952001</v>
      </c>
      <c r="CP92" s="18">
        <f t="shared" si="558"/>
        <v>152.90945705952001</v>
      </c>
      <c r="CQ92" s="18">
        <f t="shared" si="558"/>
        <v>152.90945705952001</v>
      </c>
      <c r="CR92" s="18">
        <f t="shared" si="558"/>
        <v>152.90945705952001</v>
      </c>
      <c r="CS92" s="18">
        <f t="shared" si="558"/>
        <v>152.90945705952001</v>
      </c>
      <c r="CT92" s="18">
        <f t="shared" si="558"/>
        <v>152.90945705952001</v>
      </c>
      <c r="CU92" s="18">
        <f t="shared" si="558"/>
        <v>152.90945705952001</v>
      </c>
      <c r="CV92" s="18">
        <f t="shared" si="558"/>
        <v>152.90945705952001</v>
      </c>
      <c r="CW92" s="18">
        <f t="shared" si="558"/>
        <v>152.90945705952001</v>
      </c>
      <c r="CX92" s="18">
        <f t="shared" si="558"/>
        <v>152.90945705952001</v>
      </c>
      <c r="CY92" s="18">
        <f t="shared" si="558"/>
        <v>152.90945705952001</v>
      </c>
      <c r="DA92" s="18" t="str">
        <f t="shared" si="550"/>
        <v>PDE1</v>
      </c>
      <c r="DB92" s="18">
        <f t="shared" si="449"/>
        <v>152.90945705952001</v>
      </c>
      <c r="DC92" s="18">
        <f t="shared" si="450"/>
        <v>305.81891411904002</v>
      </c>
      <c r="DD92" s="18">
        <f t="shared" si="451"/>
        <v>458.72837117856</v>
      </c>
      <c r="DE92" s="18">
        <f t="shared" si="452"/>
        <v>611.63782823808003</v>
      </c>
      <c r="DF92" s="18">
        <f t="shared" si="453"/>
        <v>764.54728529760007</v>
      </c>
      <c r="DG92" s="18">
        <f t="shared" si="454"/>
        <v>917.45674235712011</v>
      </c>
      <c r="DH92" s="18">
        <f t="shared" si="455"/>
        <v>1070.36619941664</v>
      </c>
      <c r="DI92" s="18">
        <f t="shared" si="456"/>
        <v>1223.2756564761601</v>
      </c>
      <c r="DJ92" s="18">
        <f t="shared" si="457"/>
        <v>1376.1851135356801</v>
      </c>
      <c r="DK92" s="18">
        <f t="shared" si="458"/>
        <v>1529.0945705952001</v>
      </c>
      <c r="DL92" s="18">
        <f t="shared" si="459"/>
        <v>1682.0040276547202</v>
      </c>
      <c r="DM92" s="18">
        <f t="shared" si="460"/>
        <v>1834.9134847142402</v>
      </c>
      <c r="DN92" s="18">
        <f t="shared" si="461"/>
        <v>1987.8229417737602</v>
      </c>
      <c r="DO92" s="18">
        <f t="shared" si="462"/>
        <v>2140.7323988332801</v>
      </c>
      <c r="DP92" s="18">
        <f t="shared" si="463"/>
        <v>2293.6418558927999</v>
      </c>
      <c r="DQ92" s="18">
        <f t="shared" si="464"/>
        <v>2446.5513129523197</v>
      </c>
      <c r="DR92" s="18">
        <f t="shared" si="465"/>
        <v>2599.4607700118395</v>
      </c>
      <c r="DS92" s="18">
        <f t="shared" si="466"/>
        <v>2752.3702270713593</v>
      </c>
      <c r="DT92" s="18">
        <f t="shared" si="467"/>
        <v>2905.2796841308791</v>
      </c>
      <c r="DU92" s="18">
        <f t="shared" si="468"/>
        <v>3058.1891411903989</v>
      </c>
      <c r="DV92" s="18">
        <f t="shared" si="469"/>
        <v>3211.0985982499187</v>
      </c>
      <c r="DW92" s="18">
        <f t="shared" si="470"/>
        <v>3364.0080553094385</v>
      </c>
      <c r="DX92" s="18">
        <f t="shared" si="471"/>
        <v>3516.9175123689583</v>
      </c>
      <c r="DY92" s="18">
        <f t="shared" si="472"/>
        <v>3669.8269694284782</v>
      </c>
      <c r="DZ92" s="18">
        <f t="shared" si="473"/>
        <v>3822.736426487998</v>
      </c>
      <c r="EA92" s="18">
        <f t="shared" si="474"/>
        <v>3975.6458835475178</v>
      </c>
      <c r="EB92" s="18">
        <f t="shared" si="475"/>
        <v>4128.5553406070376</v>
      </c>
      <c r="EC92" s="18">
        <f t="shared" si="476"/>
        <v>4281.4647976665574</v>
      </c>
      <c r="ED92" s="18">
        <f t="shared" si="477"/>
        <v>4434.3742547260772</v>
      </c>
      <c r="EE92" s="18">
        <f t="shared" si="478"/>
        <v>4587.283711785597</v>
      </c>
      <c r="EF92" s="18">
        <f t="shared" si="479"/>
        <v>4740.1931688451168</v>
      </c>
      <c r="EG92" s="18">
        <f t="shared" si="480"/>
        <v>4893.1026259046366</v>
      </c>
      <c r="EH92" s="18">
        <f t="shared" si="481"/>
        <v>5046.0120829641564</v>
      </c>
      <c r="EI92" s="18">
        <f t="shared" si="482"/>
        <v>5198.9215400236762</v>
      </c>
      <c r="EJ92" s="18">
        <f t="shared" si="483"/>
        <v>5351.8309970831961</v>
      </c>
      <c r="EK92" s="18">
        <f t="shared" si="484"/>
        <v>5504.7404541427159</v>
      </c>
      <c r="EL92" s="18">
        <f t="shared" si="485"/>
        <v>5657.6499112022357</v>
      </c>
      <c r="EM92" s="18">
        <f t="shared" si="486"/>
        <v>5810.5593682617555</v>
      </c>
      <c r="EN92" s="18">
        <f t="shared" si="487"/>
        <v>5963.4688253212753</v>
      </c>
      <c r="EO92" s="18">
        <f t="shared" si="488"/>
        <v>6116.3782823807951</v>
      </c>
      <c r="EP92" s="18">
        <f t="shared" si="489"/>
        <v>6269.2877394403149</v>
      </c>
      <c r="EQ92" s="18">
        <f t="shared" si="490"/>
        <v>6422.1971964998347</v>
      </c>
      <c r="ER92" s="18">
        <f t="shared" si="491"/>
        <v>6575.1066535593545</v>
      </c>
      <c r="ES92" s="18">
        <f t="shared" si="492"/>
        <v>6728.0161106188743</v>
      </c>
      <c r="ET92" s="18">
        <f t="shared" si="493"/>
        <v>6880.9255676783941</v>
      </c>
      <c r="EU92" s="18">
        <f t="shared" si="494"/>
        <v>7033.835024737914</v>
      </c>
      <c r="EV92" s="18">
        <f t="shared" si="495"/>
        <v>7186.7444817974338</v>
      </c>
      <c r="EW92" s="18">
        <f t="shared" si="496"/>
        <v>7339.6539388569536</v>
      </c>
      <c r="EX92" s="18">
        <f t="shared" si="497"/>
        <v>7492.5633959164734</v>
      </c>
      <c r="EY92" s="18">
        <f t="shared" si="498"/>
        <v>7645.4728529759932</v>
      </c>
      <c r="EZ92" s="18">
        <f t="shared" si="499"/>
        <v>7798.382310035513</v>
      </c>
      <c r="FA92" s="18">
        <f t="shared" si="500"/>
        <v>7951.2917670950328</v>
      </c>
      <c r="FB92" s="18">
        <f t="shared" si="501"/>
        <v>8104.2012241545526</v>
      </c>
      <c r="FC92" s="18">
        <f t="shared" si="502"/>
        <v>8257.1106812140733</v>
      </c>
      <c r="FD92" s="18">
        <f t="shared" si="503"/>
        <v>8410.0201382735941</v>
      </c>
      <c r="FE92" s="18">
        <f t="shared" si="504"/>
        <v>8562.9295953331148</v>
      </c>
      <c r="FF92" s="18">
        <f t="shared" si="505"/>
        <v>8715.8390523926355</v>
      </c>
      <c r="FG92" s="18">
        <f t="shared" si="506"/>
        <v>8868.7485094521562</v>
      </c>
      <c r="FH92" s="18">
        <f t="shared" si="507"/>
        <v>9021.6579665116769</v>
      </c>
      <c r="FI92" s="18">
        <f t="shared" si="508"/>
        <v>9174.5674235711977</v>
      </c>
      <c r="FJ92" s="18">
        <f t="shared" si="509"/>
        <v>9327.4768806307184</v>
      </c>
      <c r="FK92" s="18">
        <f t="shared" si="510"/>
        <v>9480.3863376902391</v>
      </c>
      <c r="FL92" s="18">
        <f t="shared" si="511"/>
        <v>9633.2957947497598</v>
      </c>
      <c r="FM92" s="18">
        <f t="shared" si="512"/>
        <v>9786.2052518092805</v>
      </c>
      <c r="FN92" s="18">
        <f t="shared" si="513"/>
        <v>9939.1147088688012</v>
      </c>
      <c r="FO92" s="18">
        <f t="shared" si="514"/>
        <v>10092.024165928322</v>
      </c>
      <c r="FP92" s="18">
        <f t="shared" si="515"/>
        <v>10244.933622987843</v>
      </c>
      <c r="FQ92" s="18">
        <f t="shared" si="516"/>
        <v>10397.843080047363</v>
      </c>
      <c r="FR92" s="18">
        <f t="shared" si="517"/>
        <v>10550.752537106884</v>
      </c>
      <c r="FS92" s="18">
        <f t="shared" si="518"/>
        <v>10703.661994166405</v>
      </c>
      <c r="FT92" s="18">
        <f t="shared" si="519"/>
        <v>10856.571451225926</v>
      </c>
      <c r="FU92" s="18">
        <f t="shared" si="520"/>
        <v>11009.480908285446</v>
      </c>
      <c r="FV92" s="18">
        <f t="shared" si="521"/>
        <v>11162.390365344967</v>
      </c>
      <c r="FW92" s="18">
        <f t="shared" si="522"/>
        <v>11315.299822404488</v>
      </c>
      <c r="FX92" s="18">
        <f t="shared" si="523"/>
        <v>11468.209279464008</v>
      </c>
      <c r="FY92" s="18">
        <f t="shared" si="524"/>
        <v>11621.118736523529</v>
      </c>
      <c r="FZ92" s="18">
        <f t="shared" si="525"/>
        <v>11774.02819358305</v>
      </c>
      <c r="GA92" s="18">
        <f t="shared" si="526"/>
        <v>11926.937650642571</v>
      </c>
      <c r="GB92" s="18">
        <f t="shared" si="527"/>
        <v>12079.847107702091</v>
      </c>
      <c r="GC92" s="18">
        <f t="shared" si="528"/>
        <v>12232.756564761612</v>
      </c>
      <c r="GD92" s="18">
        <f t="shared" si="529"/>
        <v>12385.666021821133</v>
      </c>
      <c r="GE92" s="18">
        <f t="shared" si="530"/>
        <v>12538.575478880653</v>
      </c>
      <c r="GF92" s="18">
        <f t="shared" si="531"/>
        <v>12691.484935940174</v>
      </c>
      <c r="GG92" s="18">
        <f t="shared" si="532"/>
        <v>12844.394392999695</v>
      </c>
      <c r="GH92" s="18">
        <f t="shared" si="533"/>
        <v>12997.303850059216</v>
      </c>
      <c r="GI92" s="18">
        <f t="shared" si="534"/>
        <v>13150.213307118736</v>
      </c>
      <c r="GJ92" s="18">
        <f t="shared" si="535"/>
        <v>13303.122764178257</v>
      </c>
      <c r="GK92" s="18">
        <f t="shared" si="536"/>
        <v>13456.032221237778</v>
      </c>
      <c r="GL92" s="18">
        <f t="shared" si="537"/>
        <v>13608.941678297298</v>
      </c>
      <c r="GM92" s="18">
        <f t="shared" si="538"/>
        <v>13761.851135356819</v>
      </c>
      <c r="GN92" s="18">
        <f t="shared" si="539"/>
        <v>13914.76059241634</v>
      </c>
      <c r="GO92" s="18">
        <f t="shared" si="540"/>
        <v>14067.670049475861</v>
      </c>
      <c r="GP92" s="18">
        <f t="shared" si="541"/>
        <v>14220.579506535381</v>
      </c>
      <c r="GQ92" s="18">
        <f t="shared" si="542"/>
        <v>14373.488963594902</v>
      </c>
      <c r="GR92" s="18">
        <f t="shared" si="543"/>
        <v>14526.398420654423</v>
      </c>
      <c r="GS92" s="18">
        <f t="shared" si="544"/>
        <v>14679.307877713944</v>
      </c>
      <c r="GT92" s="18">
        <f t="shared" si="545"/>
        <v>14832.217334773464</v>
      </c>
      <c r="GU92" s="18">
        <f t="shared" si="546"/>
        <v>14985.126791832985</v>
      </c>
      <c r="GV92" s="18">
        <f t="shared" si="547"/>
        <v>15138.036248892506</v>
      </c>
      <c r="GW92" s="18">
        <f t="shared" si="548"/>
        <v>15290.945705952026</v>
      </c>
      <c r="GX92" s="18"/>
    </row>
    <row r="93" spans="2:206" x14ac:dyDescent="0.25">
      <c r="B93" t="s">
        <v>72</v>
      </c>
      <c r="C93">
        <v>1.22</v>
      </c>
      <c r="D93" s="18">
        <f t="shared" si="549"/>
        <v>126.90444735551999</v>
      </c>
      <c r="E93" s="18">
        <f t="shared" si="559"/>
        <v>126.90444735551999</v>
      </c>
      <c r="F93" s="18">
        <f t="shared" si="559"/>
        <v>126.90444735551999</v>
      </c>
      <c r="G93" s="18">
        <f t="shared" si="559"/>
        <v>126.90444735551999</v>
      </c>
      <c r="H93" s="18">
        <f t="shared" si="559"/>
        <v>126.90444735551999</v>
      </c>
      <c r="I93" s="18">
        <f t="shared" si="559"/>
        <v>126.90444735551999</v>
      </c>
      <c r="J93" s="18">
        <f t="shared" si="559"/>
        <v>126.90444735551999</v>
      </c>
      <c r="K93" s="18">
        <f t="shared" si="559"/>
        <v>126.90444735551999</v>
      </c>
      <c r="L93" s="18">
        <f t="shared" si="559"/>
        <v>126.90444735551999</v>
      </c>
      <c r="M93" s="18">
        <f t="shared" si="559"/>
        <v>126.90444735551999</v>
      </c>
      <c r="N93" s="18">
        <f t="shared" si="559"/>
        <v>126.90444735551999</v>
      </c>
      <c r="O93" s="18">
        <f t="shared" si="559"/>
        <v>126.90444735551999</v>
      </c>
      <c r="P93" s="18">
        <f t="shared" si="559"/>
        <v>126.90444735551999</v>
      </c>
      <c r="Q93" s="18">
        <f t="shared" si="559"/>
        <v>126.90444735551999</v>
      </c>
      <c r="R93" s="18">
        <f t="shared" si="559"/>
        <v>126.90444735551999</v>
      </c>
      <c r="S93" s="18">
        <f t="shared" si="559"/>
        <v>126.90444735551999</v>
      </c>
      <c r="T93" s="18">
        <f t="shared" si="559"/>
        <v>126.90444735551999</v>
      </c>
      <c r="U93" s="18">
        <f t="shared" si="559"/>
        <v>126.90444735551999</v>
      </c>
      <c r="V93" s="18">
        <f t="shared" si="559"/>
        <v>126.90444735551999</v>
      </c>
      <c r="W93" s="18">
        <f t="shared" si="559"/>
        <v>126.90444735551999</v>
      </c>
      <c r="X93" s="18">
        <f t="shared" si="559"/>
        <v>126.90444735551999</v>
      </c>
      <c r="Y93" s="18">
        <f t="shared" si="559"/>
        <v>126.90444735551999</v>
      </c>
      <c r="Z93" s="18">
        <f t="shared" si="559"/>
        <v>126.90444735551999</v>
      </c>
      <c r="AA93" s="18">
        <f t="shared" si="559"/>
        <v>126.90444735551999</v>
      </c>
      <c r="AB93" s="18">
        <f t="shared" si="559"/>
        <v>126.90444735551999</v>
      </c>
      <c r="AC93" s="18">
        <f t="shared" si="559"/>
        <v>126.90444735551999</v>
      </c>
      <c r="AD93" s="18">
        <f t="shared" si="559"/>
        <v>126.90444735551999</v>
      </c>
      <c r="AE93" s="18">
        <f t="shared" si="559"/>
        <v>126.90444735551999</v>
      </c>
      <c r="AF93" s="18">
        <f t="shared" si="559"/>
        <v>126.90444735551999</v>
      </c>
      <c r="AG93" s="18">
        <f t="shared" si="559"/>
        <v>126.90444735551999</v>
      </c>
      <c r="AH93" s="18">
        <f t="shared" si="559"/>
        <v>126.90444735551999</v>
      </c>
      <c r="AI93" s="18">
        <f t="shared" si="559"/>
        <v>126.90444735551999</v>
      </c>
      <c r="AJ93" s="18">
        <f t="shared" si="559"/>
        <v>126.90444735551999</v>
      </c>
      <c r="AK93" s="18">
        <f t="shared" si="559"/>
        <v>126.90444735551999</v>
      </c>
      <c r="AL93" s="18">
        <f t="shared" si="559"/>
        <v>126.90444735551999</v>
      </c>
      <c r="AM93" s="18">
        <f t="shared" si="559"/>
        <v>126.90444735551999</v>
      </c>
      <c r="AN93" s="18">
        <f t="shared" si="559"/>
        <v>126.90444735551999</v>
      </c>
      <c r="AO93" s="18">
        <f t="shared" si="559"/>
        <v>126.90444735551999</v>
      </c>
      <c r="AP93" s="18">
        <f t="shared" si="559"/>
        <v>126.90444735551999</v>
      </c>
      <c r="AQ93" s="18">
        <f t="shared" si="559"/>
        <v>126.90444735551999</v>
      </c>
      <c r="AR93" s="18">
        <f t="shared" si="559"/>
        <v>126.90444735551999</v>
      </c>
      <c r="AS93" s="18">
        <f t="shared" si="559"/>
        <v>126.90444735551999</v>
      </c>
      <c r="AT93" s="18">
        <f t="shared" si="559"/>
        <v>126.90444735551999</v>
      </c>
      <c r="AU93" s="18">
        <f t="shared" si="559"/>
        <v>126.90444735551999</v>
      </c>
      <c r="AV93" s="18">
        <f t="shared" si="559"/>
        <v>126.90444735551999</v>
      </c>
      <c r="AW93" s="18">
        <f t="shared" si="559"/>
        <v>126.90444735551999</v>
      </c>
      <c r="AX93" s="18">
        <f t="shared" si="559"/>
        <v>126.90444735551999</v>
      </c>
      <c r="AY93" s="18">
        <f t="shared" si="559"/>
        <v>126.90444735551999</v>
      </c>
      <c r="AZ93" s="18">
        <f t="shared" si="559"/>
        <v>126.90444735551999</v>
      </c>
      <c r="BA93" s="18">
        <f t="shared" si="559"/>
        <v>126.90444735551999</v>
      </c>
      <c r="BB93" s="18">
        <f t="shared" si="559"/>
        <v>126.90444735551999</v>
      </c>
      <c r="BC93" s="18">
        <f t="shared" si="559"/>
        <v>126.90444735551999</v>
      </c>
      <c r="BD93" s="18">
        <f t="shared" si="559"/>
        <v>126.90444735551999</v>
      </c>
      <c r="BE93" s="18">
        <f t="shared" si="559"/>
        <v>126.90444735551999</v>
      </c>
      <c r="BF93" s="18">
        <f t="shared" si="559"/>
        <v>126.90444735551999</v>
      </c>
      <c r="BG93" s="18">
        <f t="shared" si="559"/>
        <v>126.90444735551999</v>
      </c>
      <c r="BH93" s="18">
        <f t="shared" si="559"/>
        <v>126.90444735551999</v>
      </c>
      <c r="BI93" s="18">
        <f t="shared" si="559"/>
        <v>126.90444735551999</v>
      </c>
      <c r="BJ93" s="18">
        <f t="shared" si="559"/>
        <v>126.90444735551999</v>
      </c>
      <c r="BK93" s="18">
        <f t="shared" si="559"/>
        <v>126.90444735551999</v>
      </c>
      <c r="BL93" s="18">
        <f t="shared" si="559"/>
        <v>126.90444735551999</v>
      </c>
      <c r="BM93" s="18">
        <f t="shared" si="559"/>
        <v>126.90444735551999</v>
      </c>
      <c r="BN93" s="18">
        <f t="shared" si="559"/>
        <v>126.90444735551999</v>
      </c>
      <c r="BO93" s="18">
        <f t="shared" si="559"/>
        <v>126.90444735551999</v>
      </c>
      <c r="BP93" s="18">
        <f t="shared" ref="BP93:CY96" si="560">(($B$12*$C93)*$B$5)*$B$3+((($B$12*$C93)*(1-$B$5)))</f>
        <v>126.90444735551999</v>
      </c>
      <c r="BQ93" s="18">
        <f t="shared" si="560"/>
        <v>126.90444735551999</v>
      </c>
      <c r="BR93" s="18">
        <f t="shared" si="560"/>
        <v>126.90444735551999</v>
      </c>
      <c r="BS93" s="18">
        <f t="shared" si="560"/>
        <v>126.90444735551999</v>
      </c>
      <c r="BT93" s="18">
        <f t="shared" si="560"/>
        <v>126.90444735551999</v>
      </c>
      <c r="BU93" s="18">
        <f t="shared" si="560"/>
        <v>126.90444735551999</v>
      </c>
      <c r="BV93" s="18">
        <f t="shared" si="560"/>
        <v>126.90444735551999</v>
      </c>
      <c r="BW93" s="18">
        <f t="shared" si="560"/>
        <v>126.90444735551999</v>
      </c>
      <c r="BX93" s="18">
        <f t="shared" si="560"/>
        <v>126.90444735551999</v>
      </c>
      <c r="BY93" s="18">
        <f t="shared" si="560"/>
        <v>126.90444735551999</v>
      </c>
      <c r="BZ93" s="18">
        <f t="shared" si="560"/>
        <v>126.90444735551999</v>
      </c>
      <c r="CA93" s="18">
        <f t="shared" si="560"/>
        <v>126.90444735551999</v>
      </c>
      <c r="CB93" s="18">
        <f t="shared" si="560"/>
        <v>126.90444735551999</v>
      </c>
      <c r="CC93" s="18">
        <f t="shared" si="560"/>
        <v>126.90444735551999</v>
      </c>
      <c r="CD93" s="18">
        <f t="shared" si="560"/>
        <v>126.90444735551999</v>
      </c>
      <c r="CE93" s="18">
        <f t="shared" si="560"/>
        <v>126.90444735551999</v>
      </c>
      <c r="CF93" s="18">
        <f t="shared" si="560"/>
        <v>126.90444735551999</v>
      </c>
      <c r="CG93" s="18">
        <f t="shared" si="560"/>
        <v>126.90444735551999</v>
      </c>
      <c r="CH93" s="18">
        <f t="shared" si="560"/>
        <v>126.90444735551999</v>
      </c>
      <c r="CI93" s="18">
        <f t="shared" si="560"/>
        <v>126.90444735551999</v>
      </c>
      <c r="CJ93" s="18">
        <f t="shared" si="560"/>
        <v>126.90444735551999</v>
      </c>
      <c r="CK93" s="18">
        <f t="shared" si="560"/>
        <v>126.90444735551999</v>
      </c>
      <c r="CL93" s="18">
        <f t="shared" si="560"/>
        <v>126.90444735551999</v>
      </c>
      <c r="CM93" s="18">
        <f t="shared" si="560"/>
        <v>126.90444735551999</v>
      </c>
      <c r="CN93" s="18">
        <f t="shared" si="560"/>
        <v>126.90444735551999</v>
      </c>
      <c r="CO93" s="18">
        <f t="shared" si="560"/>
        <v>126.90444735551999</v>
      </c>
      <c r="CP93" s="18">
        <f t="shared" si="560"/>
        <v>126.90444735551999</v>
      </c>
      <c r="CQ93" s="18">
        <f t="shared" si="560"/>
        <v>126.90444735551999</v>
      </c>
      <c r="CR93" s="18">
        <f t="shared" si="560"/>
        <v>126.90444735551999</v>
      </c>
      <c r="CS93" s="18">
        <f t="shared" si="560"/>
        <v>126.90444735551999</v>
      </c>
      <c r="CT93" s="18">
        <f t="shared" si="560"/>
        <v>126.90444735551999</v>
      </c>
      <c r="CU93" s="18">
        <f t="shared" si="560"/>
        <v>126.90444735551999</v>
      </c>
      <c r="CV93" s="18">
        <f t="shared" si="560"/>
        <v>126.90444735551999</v>
      </c>
      <c r="CW93" s="18">
        <f t="shared" si="560"/>
        <v>126.90444735551999</v>
      </c>
      <c r="CX93" s="18">
        <f t="shared" si="560"/>
        <v>126.90444735551999</v>
      </c>
      <c r="CY93" s="18">
        <f t="shared" si="560"/>
        <v>126.90444735551999</v>
      </c>
      <c r="DA93" s="18" t="str">
        <f t="shared" si="550"/>
        <v>PBC2</v>
      </c>
      <c r="DB93" s="18">
        <f t="shared" si="449"/>
        <v>126.90444735551999</v>
      </c>
      <c r="DC93" s="18">
        <f t="shared" si="450"/>
        <v>253.80889471103998</v>
      </c>
      <c r="DD93" s="18">
        <f t="shared" si="451"/>
        <v>380.71334206655996</v>
      </c>
      <c r="DE93" s="18">
        <f t="shared" si="452"/>
        <v>507.61778942207997</v>
      </c>
      <c r="DF93" s="18">
        <f t="shared" si="453"/>
        <v>634.52223677759991</v>
      </c>
      <c r="DG93" s="18">
        <f t="shared" si="454"/>
        <v>761.42668413311992</v>
      </c>
      <c r="DH93" s="18">
        <f t="shared" si="455"/>
        <v>888.33113148863993</v>
      </c>
      <c r="DI93" s="18">
        <f t="shared" si="456"/>
        <v>1015.2355788441599</v>
      </c>
      <c r="DJ93" s="18">
        <f t="shared" si="457"/>
        <v>1142.1400261996798</v>
      </c>
      <c r="DK93" s="18">
        <f t="shared" si="458"/>
        <v>1269.0444735551998</v>
      </c>
      <c r="DL93" s="18">
        <f t="shared" si="459"/>
        <v>1395.9489209107198</v>
      </c>
      <c r="DM93" s="18">
        <f t="shared" si="460"/>
        <v>1522.8533682662398</v>
      </c>
      <c r="DN93" s="18">
        <f t="shared" si="461"/>
        <v>1649.7578156217598</v>
      </c>
      <c r="DO93" s="18">
        <f t="shared" si="462"/>
        <v>1776.6622629772799</v>
      </c>
      <c r="DP93" s="18">
        <f t="shared" si="463"/>
        <v>1903.5667103327999</v>
      </c>
      <c r="DQ93" s="18">
        <f t="shared" si="464"/>
        <v>2030.4711576883199</v>
      </c>
      <c r="DR93" s="18">
        <f t="shared" si="465"/>
        <v>2157.3756050438396</v>
      </c>
      <c r="DS93" s="18">
        <f t="shared" si="466"/>
        <v>2284.2800523993596</v>
      </c>
      <c r="DT93" s="18">
        <f t="shared" si="467"/>
        <v>2411.1844997548797</v>
      </c>
      <c r="DU93" s="18">
        <f t="shared" si="468"/>
        <v>2538.0889471103997</v>
      </c>
      <c r="DV93" s="18">
        <f t="shared" si="469"/>
        <v>2664.9933944659197</v>
      </c>
      <c r="DW93" s="18">
        <f t="shared" si="470"/>
        <v>2791.8978418214397</v>
      </c>
      <c r="DX93" s="18">
        <f t="shared" si="471"/>
        <v>2918.8022891769597</v>
      </c>
      <c r="DY93" s="18">
        <f t="shared" si="472"/>
        <v>3045.7067365324797</v>
      </c>
      <c r="DZ93" s="18">
        <f t="shared" si="473"/>
        <v>3172.6111838879997</v>
      </c>
      <c r="EA93" s="18">
        <f t="shared" si="474"/>
        <v>3299.5156312435197</v>
      </c>
      <c r="EB93" s="18">
        <f t="shared" si="475"/>
        <v>3426.4200785990397</v>
      </c>
      <c r="EC93" s="18">
        <f t="shared" si="476"/>
        <v>3553.3245259545597</v>
      </c>
      <c r="ED93" s="18">
        <f t="shared" si="477"/>
        <v>3680.2289733100797</v>
      </c>
      <c r="EE93" s="18">
        <f t="shared" si="478"/>
        <v>3807.1334206655997</v>
      </c>
      <c r="EF93" s="18">
        <f t="shared" si="479"/>
        <v>3934.0378680211197</v>
      </c>
      <c r="EG93" s="18">
        <f t="shared" si="480"/>
        <v>4060.9423153766397</v>
      </c>
      <c r="EH93" s="18">
        <f t="shared" si="481"/>
        <v>4187.8467627321597</v>
      </c>
      <c r="EI93" s="18">
        <f t="shared" si="482"/>
        <v>4314.7512100876793</v>
      </c>
      <c r="EJ93" s="18">
        <f t="shared" si="483"/>
        <v>4441.6556574431988</v>
      </c>
      <c r="EK93" s="18">
        <f t="shared" si="484"/>
        <v>4568.5601047987184</v>
      </c>
      <c r="EL93" s="18">
        <f t="shared" si="485"/>
        <v>4695.4645521542379</v>
      </c>
      <c r="EM93" s="18">
        <f t="shared" si="486"/>
        <v>4822.3689995097575</v>
      </c>
      <c r="EN93" s="18">
        <f t="shared" si="487"/>
        <v>4949.273446865277</v>
      </c>
      <c r="EO93" s="18">
        <f t="shared" si="488"/>
        <v>5076.1778942207966</v>
      </c>
      <c r="EP93" s="18">
        <f t="shared" si="489"/>
        <v>5203.0823415763161</v>
      </c>
      <c r="EQ93" s="18">
        <f t="shared" si="490"/>
        <v>5329.9867889318357</v>
      </c>
      <c r="ER93" s="18">
        <f t="shared" si="491"/>
        <v>5456.8912362873552</v>
      </c>
      <c r="ES93" s="18">
        <f t="shared" si="492"/>
        <v>5583.7956836428748</v>
      </c>
      <c r="ET93" s="18">
        <f t="shared" si="493"/>
        <v>5710.7001309983943</v>
      </c>
      <c r="EU93" s="18">
        <f t="shared" si="494"/>
        <v>5837.6045783539139</v>
      </c>
      <c r="EV93" s="18">
        <f t="shared" si="495"/>
        <v>5964.5090257094334</v>
      </c>
      <c r="EW93" s="18">
        <f t="shared" si="496"/>
        <v>6091.413473064953</v>
      </c>
      <c r="EX93" s="18">
        <f t="shared" si="497"/>
        <v>6218.3179204204725</v>
      </c>
      <c r="EY93" s="18">
        <f t="shared" si="498"/>
        <v>6345.2223677759921</v>
      </c>
      <c r="EZ93" s="18">
        <f t="shared" si="499"/>
        <v>6472.1268151315116</v>
      </c>
      <c r="FA93" s="18">
        <f t="shared" si="500"/>
        <v>6599.0312624870312</v>
      </c>
      <c r="FB93" s="18">
        <f t="shared" si="501"/>
        <v>6725.9357098425508</v>
      </c>
      <c r="FC93" s="18">
        <f t="shared" si="502"/>
        <v>6852.8401571980703</v>
      </c>
      <c r="FD93" s="18">
        <f t="shared" si="503"/>
        <v>6979.7446045535899</v>
      </c>
      <c r="FE93" s="18">
        <f t="shared" si="504"/>
        <v>7106.6490519091094</v>
      </c>
      <c r="FF93" s="18">
        <f t="shared" si="505"/>
        <v>7233.553499264629</v>
      </c>
      <c r="FG93" s="18">
        <f t="shared" si="506"/>
        <v>7360.4579466201485</v>
      </c>
      <c r="FH93" s="18">
        <f t="shared" si="507"/>
        <v>7487.3623939756681</v>
      </c>
      <c r="FI93" s="18">
        <f t="shared" si="508"/>
        <v>7614.2668413311876</v>
      </c>
      <c r="FJ93" s="18">
        <f t="shared" si="509"/>
        <v>7741.1712886867072</v>
      </c>
      <c r="FK93" s="18">
        <f t="shared" si="510"/>
        <v>7868.0757360422267</v>
      </c>
      <c r="FL93" s="18">
        <f t="shared" si="511"/>
        <v>7994.9801833977463</v>
      </c>
      <c r="FM93" s="18">
        <f t="shared" si="512"/>
        <v>8121.8846307532658</v>
      </c>
      <c r="FN93" s="18">
        <f t="shared" si="513"/>
        <v>8248.7890781087863</v>
      </c>
      <c r="FO93" s="18">
        <f t="shared" si="514"/>
        <v>8375.6935254643067</v>
      </c>
      <c r="FP93" s="18">
        <f t="shared" si="515"/>
        <v>8502.5979728198272</v>
      </c>
      <c r="FQ93" s="18">
        <f t="shared" si="516"/>
        <v>8629.5024201753477</v>
      </c>
      <c r="FR93" s="18">
        <f t="shared" si="517"/>
        <v>8756.4068675308681</v>
      </c>
      <c r="FS93" s="18">
        <f t="shared" si="518"/>
        <v>8883.3113148863886</v>
      </c>
      <c r="FT93" s="18">
        <f t="shared" si="519"/>
        <v>9010.215762241909</v>
      </c>
      <c r="FU93" s="18">
        <f t="shared" si="520"/>
        <v>9137.1202095974295</v>
      </c>
      <c r="FV93" s="18">
        <f t="shared" si="521"/>
        <v>9264.02465695295</v>
      </c>
      <c r="FW93" s="18">
        <f t="shared" si="522"/>
        <v>9390.9291043084704</v>
      </c>
      <c r="FX93" s="18">
        <f t="shared" si="523"/>
        <v>9517.8335516639909</v>
      </c>
      <c r="FY93" s="18">
        <f t="shared" si="524"/>
        <v>9644.7379990195113</v>
      </c>
      <c r="FZ93" s="18">
        <f t="shared" si="525"/>
        <v>9771.6424463750318</v>
      </c>
      <c r="GA93" s="18">
        <f t="shared" si="526"/>
        <v>9898.5468937305523</v>
      </c>
      <c r="GB93" s="18">
        <f t="shared" si="527"/>
        <v>10025.451341086073</v>
      </c>
      <c r="GC93" s="18">
        <f t="shared" si="528"/>
        <v>10152.355788441593</v>
      </c>
      <c r="GD93" s="18">
        <f t="shared" si="529"/>
        <v>10279.260235797114</v>
      </c>
      <c r="GE93" s="18">
        <f t="shared" si="530"/>
        <v>10406.164683152634</v>
      </c>
      <c r="GF93" s="18">
        <f t="shared" si="531"/>
        <v>10533.069130508155</v>
      </c>
      <c r="GG93" s="18">
        <f t="shared" si="532"/>
        <v>10659.973577863675</v>
      </c>
      <c r="GH93" s="18">
        <f t="shared" si="533"/>
        <v>10786.878025219195</v>
      </c>
      <c r="GI93" s="18">
        <f t="shared" si="534"/>
        <v>10913.782472574716</v>
      </c>
      <c r="GJ93" s="18">
        <f t="shared" si="535"/>
        <v>11040.686919930236</v>
      </c>
      <c r="GK93" s="18">
        <f t="shared" si="536"/>
        <v>11167.591367285757</v>
      </c>
      <c r="GL93" s="18">
        <f t="shared" si="537"/>
        <v>11294.495814641277</v>
      </c>
      <c r="GM93" s="18">
        <f t="shared" si="538"/>
        <v>11421.400261996798</v>
      </c>
      <c r="GN93" s="18">
        <f t="shared" si="539"/>
        <v>11548.304709352318</v>
      </c>
      <c r="GO93" s="18">
        <f t="shared" si="540"/>
        <v>11675.209156707839</v>
      </c>
      <c r="GP93" s="18">
        <f t="shared" si="541"/>
        <v>11802.113604063359</v>
      </c>
      <c r="GQ93" s="18">
        <f t="shared" si="542"/>
        <v>11929.01805141888</v>
      </c>
      <c r="GR93" s="18">
        <f t="shared" si="543"/>
        <v>12055.9224987744</v>
      </c>
      <c r="GS93" s="18">
        <f t="shared" si="544"/>
        <v>12182.826946129921</v>
      </c>
      <c r="GT93" s="18">
        <f t="shared" si="545"/>
        <v>12309.731393485441</v>
      </c>
      <c r="GU93" s="18">
        <f t="shared" si="546"/>
        <v>12436.635840840961</v>
      </c>
      <c r="GV93" s="18">
        <f t="shared" si="547"/>
        <v>12563.540288196482</v>
      </c>
      <c r="GW93" s="18">
        <f t="shared" si="548"/>
        <v>12690.444735552002</v>
      </c>
      <c r="GX93" s="18"/>
    </row>
    <row r="94" spans="2:206" x14ac:dyDescent="0.25">
      <c r="B94" t="s">
        <v>199</v>
      </c>
      <c r="C94">
        <v>0.71</v>
      </c>
      <c r="D94" s="18">
        <f t="shared" si="549"/>
        <v>73.854227559359998</v>
      </c>
      <c r="E94" s="18">
        <f t="shared" ref="E94:BP96" si="561">(($B$12*$C94)*$B$5)*$B$3+((($B$12*$C94)*(1-$B$5)))</f>
        <v>73.854227559359998</v>
      </c>
      <c r="F94" s="18">
        <f t="shared" si="561"/>
        <v>73.854227559359998</v>
      </c>
      <c r="G94" s="18">
        <f t="shared" si="561"/>
        <v>73.854227559359998</v>
      </c>
      <c r="H94" s="18">
        <f t="shared" si="561"/>
        <v>73.854227559359998</v>
      </c>
      <c r="I94" s="18">
        <f t="shared" si="561"/>
        <v>73.854227559359998</v>
      </c>
      <c r="J94" s="18">
        <f t="shared" si="561"/>
        <v>73.854227559359998</v>
      </c>
      <c r="K94" s="18">
        <f t="shared" si="561"/>
        <v>73.854227559359998</v>
      </c>
      <c r="L94" s="18">
        <f t="shared" si="561"/>
        <v>73.854227559359998</v>
      </c>
      <c r="M94" s="18">
        <f t="shared" si="561"/>
        <v>73.854227559359998</v>
      </c>
      <c r="N94" s="18">
        <f t="shared" si="561"/>
        <v>73.854227559359998</v>
      </c>
      <c r="O94" s="18">
        <f t="shared" si="561"/>
        <v>73.854227559359998</v>
      </c>
      <c r="P94" s="18">
        <f t="shared" si="561"/>
        <v>73.854227559359998</v>
      </c>
      <c r="Q94" s="18">
        <f t="shared" si="561"/>
        <v>73.854227559359998</v>
      </c>
      <c r="R94" s="18">
        <f t="shared" si="561"/>
        <v>73.854227559359998</v>
      </c>
      <c r="S94" s="18">
        <f t="shared" si="561"/>
        <v>73.854227559359998</v>
      </c>
      <c r="T94" s="18">
        <f t="shared" si="561"/>
        <v>73.854227559359998</v>
      </c>
      <c r="U94" s="18">
        <f t="shared" si="561"/>
        <v>73.854227559359998</v>
      </c>
      <c r="V94" s="18">
        <f t="shared" si="561"/>
        <v>73.854227559359998</v>
      </c>
      <c r="W94" s="18">
        <f t="shared" si="561"/>
        <v>73.854227559359998</v>
      </c>
      <c r="X94" s="18">
        <f t="shared" si="561"/>
        <v>73.854227559359998</v>
      </c>
      <c r="Y94" s="18">
        <f t="shared" si="561"/>
        <v>73.854227559359998</v>
      </c>
      <c r="Z94" s="18">
        <f t="shared" si="561"/>
        <v>73.854227559359998</v>
      </c>
      <c r="AA94" s="18">
        <f t="shared" si="561"/>
        <v>73.854227559359998</v>
      </c>
      <c r="AB94" s="18">
        <f t="shared" si="561"/>
        <v>73.854227559359998</v>
      </c>
      <c r="AC94" s="18">
        <f t="shared" si="561"/>
        <v>73.854227559359998</v>
      </c>
      <c r="AD94" s="18">
        <f t="shared" si="561"/>
        <v>73.854227559359998</v>
      </c>
      <c r="AE94" s="18">
        <f t="shared" si="561"/>
        <v>73.854227559359998</v>
      </c>
      <c r="AF94" s="18">
        <f t="shared" si="561"/>
        <v>73.854227559359998</v>
      </c>
      <c r="AG94" s="18">
        <f t="shared" si="561"/>
        <v>73.854227559359998</v>
      </c>
      <c r="AH94" s="18">
        <f t="shared" si="561"/>
        <v>73.854227559359998</v>
      </c>
      <c r="AI94" s="18">
        <f t="shared" si="561"/>
        <v>73.854227559359998</v>
      </c>
      <c r="AJ94" s="18">
        <f t="shared" si="561"/>
        <v>73.854227559359998</v>
      </c>
      <c r="AK94" s="18">
        <f t="shared" si="561"/>
        <v>73.854227559359998</v>
      </c>
      <c r="AL94" s="18">
        <f t="shared" si="561"/>
        <v>73.854227559359998</v>
      </c>
      <c r="AM94" s="18">
        <f t="shared" si="561"/>
        <v>73.854227559359998</v>
      </c>
      <c r="AN94" s="18">
        <f t="shared" si="561"/>
        <v>73.854227559359998</v>
      </c>
      <c r="AO94" s="18">
        <f t="shared" si="561"/>
        <v>73.854227559359998</v>
      </c>
      <c r="AP94" s="18">
        <f t="shared" si="561"/>
        <v>73.854227559359998</v>
      </c>
      <c r="AQ94" s="18">
        <f t="shared" si="561"/>
        <v>73.854227559359998</v>
      </c>
      <c r="AR94" s="18">
        <f t="shared" si="561"/>
        <v>73.854227559359998</v>
      </c>
      <c r="AS94" s="18">
        <f t="shared" si="561"/>
        <v>73.854227559359998</v>
      </c>
      <c r="AT94" s="18">
        <f t="shared" si="561"/>
        <v>73.854227559359998</v>
      </c>
      <c r="AU94" s="18">
        <f t="shared" si="561"/>
        <v>73.854227559359998</v>
      </c>
      <c r="AV94" s="18">
        <f t="shared" si="561"/>
        <v>73.854227559359998</v>
      </c>
      <c r="AW94" s="18">
        <f t="shared" si="561"/>
        <v>73.854227559359998</v>
      </c>
      <c r="AX94" s="18">
        <f t="shared" si="561"/>
        <v>73.854227559359998</v>
      </c>
      <c r="AY94" s="18">
        <f t="shared" si="561"/>
        <v>73.854227559359998</v>
      </c>
      <c r="AZ94" s="18">
        <f t="shared" si="561"/>
        <v>73.854227559359998</v>
      </c>
      <c r="BA94" s="18">
        <f t="shared" si="561"/>
        <v>73.854227559359998</v>
      </c>
      <c r="BB94" s="18">
        <f t="shared" si="561"/>
        <v>73.854227559359998</v>
      </c>
      <c r="BC94" s="18">
        <f t="shared" si="561"/>
        <v>73.854227559359998</v>
      </c>
      <c r="BD94" s="18">
        <f t="shared" si="561"/>
        <v>73.854227559359998</v>
      </c>
      <c r="BE94" s="18">
        <f t="shared" si="561"/>
        <v>73.854227559359998</v>
      </c>
      <c r="BF94" s="18">
        <f t="shared" si="561"/>
        <v>73.854227559359998</v>
      </c>
      <c r="BG94" s="18">
        <f t="shared" si="561"/>
        <v>73.854227559359998</v>
      </c>
      <c r="BH94" s="18">
        <f t="shared" si="561"/>
        <v>73.854227559359998</v>
      </c>
      <c r="BI94" s="18">
        <f t="shared" si="561"/>
        <v>73.854227559359998</v>
      </c>
      <c r="BJ94" s="18">
        <f t="shared" si="561"/>
        <v>73.854227559359998</v>
      </c>
      <c r="BK94" s="18">
        <f t="shared" si="561"/>
        <v>73.854227559359998</v>
      </c>
      <c r="BL94" s="18">
        <f t="shared" si="561"/>
        <v>73.854227559359998</v>
      </c>
      <c r="BM94" s="18">
        <f t="shared" si="561"/>
        <v>73.854227559359998</v>
      </c>
      <c r="BN94" s="18">
        <f t="shared" si="561"/>
        <v>73.854227559359998</v>
      </c>
      <c r="BO94" s="18">
        <f t="shared" si="561"/>
        <v>73.854227559359998</v>
      </c>
      <c r="BP94" s="18">
        <f t="shared" si="561"/>
        <v>73.854227559359998</v>
      </c>
      <c r="BQ94" s="18">
        <f t="shared" si="560"/>
        <v>73.854227559359998</v>
      </c>
      <c r="BR94" s="18">
        <f t="shared" si="560"/>
        <v>73.854227559359998</v>
      </c>
      <c r="BS94" s="18">
        <f t="shared" si="560"/>
        <v>73.854227559359998</v>
      </c>
      <c r="BT94" s="18">
        <f t="shared" si="560"/>
        <v>73.854227559359998</v>
      </c>
      <c r="BU94" s="18">
        <f t="shared" si="560"/>
        <v>73.854227559359998</v>
      </c>
      <c r="BV94" s="18">
        <f t="shared" si="560"/>
        <v>73.854227559359998</v>
      </c>
      <c r="BW94" s="18">
        <f t="shared" si="560"/>
        <v>73.854227559359998</v>
      </c>
      <c r="BX94" s="18">
        <f t="shared" si="560"/>
        <v>73.854227559359998</v>
      </c>
      <c r="BY94" s="18">
        <f t="shared" si="560"/>
        <v>73.854227559359998</v>
      </c>
      <c r="BZ94" s="18">
        <f t="shared" si="560"/>
        <v>73.854227559359998</v>
      </c>
      <c r="CA94" s="18">
        <f t="shared" si="560"/>
        <v>73.854227559359998</v>
      </c>
      <c r="CB94" s="18">
        <f t="shared" si="560"/>
        <v>73.854227559359998</v>
      </c>
      <c r="CC94" s="18">
        <f t="shared" si="560"/>
        <v>73.854227559359998</v>
      </c>
      <c r="CD94" s="18">
        <f t="shared" si="560"/>
        <v>73.854227559359998</v>
      </c>
      <c r="CE94" s="18">
        <f t="shared" si="560"/>
        <v>73.854227559359998</v>
      </c>
      <c r="CF94" s="18">
        <f t="shared" si="560"/>
        <v>73.854227559359998</v>
      </c>
      <c r="CG94" s="18">
        <f t="shared" si="560"/>
        <v>73.854227559359998</v>
      </c>
      <c r="CH94" s="18">
        <f t="shared" si="560"/>
        <v>73.854227559359998</v>
      </c>
      <c r="CI94" s="18">
        <f t="shared" si="560"/>
        <v>73.854227559359998</v>
      </c>
      <c r="CJ94" s="18">
        <f t="shared" si="560"/>
        <v>73.854227559359998</v>
      </c>
      <c r="CK94" s="18">
        <f t="shared" si="560"/>
        <v>73.854227559359998</v>
      </c>
      <c r="CL94" s="18">
        <f t="shared" si="560"/>
        <v>73.854227559359998</v>
      </c>
      <c r="CM94" s="18">
        <f t="shared" si="560"/>
        <v>73.854227559359998</v>
      </c>
      <c r="CN94" s="18">
        <f t="shared" si="560"/>
        <v>73.854227559359998</v>
      </c>
      <c r="CO94" s="18">
        <f t="shared" si="560"/>
        <v>73.854227559359998</v>
      </c>
      <c r="CP94" s="18">
        <f t="shared" si="560"/>
        <v>73.854227559359998</v>
      </c>
      <c r="CQ94" s="18">
        <f t="shared" si="560"/>
        <v>73.854227559359998</v>
      </c>
      <c r="CR94" s="18">
        <f t="shared" si="560"/>
        <v>73.854227559359998</v>
      </c>
      <c r="CS94" s="18">
        <f t="shared" si="560"/>
        <v>73.854227559359998</v>
      </c>
      <c r="CT94" s="18">
        <f t="shared" si="560"/>
        <v>73.854227559359998</v>
      </c>
      <c r="CU94" s="18">
        <f t="shared" si="560"/>
        <v>73.854227559359998</v>
      </c>
      <c r="CV94" s="18">
        <f t="shared" si="560"/>
        <v>73.854227559359998</v>
      </c>
      <c r="CW94" s="18">
        <f t="shared" si="560"/>
        <v>73.854227559359998</v>
      </c>
      <c r="CX94" s="18">
        <f t="shared" si="560"/>
        <v>73.854227559359998</v>
      </c>
      <c r="CY94" s="18">
        <f t="shared" si="560"/>
        <v>73.854227559359998</v>
      </c>
      <c r="DA94" s="18" t="str">
        <f t="shared" si="550"/>
        <v>PA2</v>
      </c>
      <c r="DB94" s="18">
        <f t="shared" si="449"/>
        <v>73.854227559359998</v>
      </c>
      <c r="DC94" s="18">
        <f t="shared" si="450"/>
        <v>147.70845511872</v>
      </c>
      <c r="DD94" s="18">
        <f t="shared" si="451"/>
        <v>221.56268267807999</v>
      </c>
      <c r="DE94" s="18">
        <f t="shared" si="452"/>
        <v>295.41691023743999</v>
      </c>
      <c r="DF94" s="18">
        <f t="shared" si="453"/>
        <v>369.27113779679996</v>
      </c>
      <c r="DG94" s="18">
        <f t="shared" si="454"/>
        <v>443.12536535615993</v>
      </c>
      <c r="DH94" s="18">
        <f t="shared" si="455"/>
        <v>516.9795929155199</v>
      </c>
      <c r="DI94" s="18">
        <f t="shared" si="456"/>
        <v>590.83382047487987</v>
      </c>
      <c r="DJ94" s="18">
        <f t="shared" si="457"/>
        <v>664.68804803423984</v>
      </c>
      <c r="DK94" s="18">
        <f t="shared" si="458"/>
        <v>738.54227559359981</v>
      </c>
      <c r="DL94" s="18">
        <f t="shared" si="459"/>
        <v>812.39650315295978</v>
      </c>
      <c r="DM94" s="18">
        <f t="shared" si="460"/>
        <v>886.25073071231975</v>
      </c>
      <c r="DN94" s="18">
        <f t="shared" si="461"/>
        <v>960.10495827167972</v>
      </c>
      <c r="DO94" s="18">
        <f t="shared" si="462"/>
        <v>1033.9591858310398</v>
      </c>
      <c r="DP94" s="18">
        <f t="shared" si="463"/>
        <v>1107.8134133903998</v>
      </c>
      <c r="DQ94" s="18">
        <f t="shared" si="464"/>
        <v>1181.6676409497597</v>
      </c>
      <c r="DR94" s="18">
        <f t="shared" si="465"/>
        <v>1255.5218685091197</v>
      </c>
      <c r="DS94" s="18">
        <f t="shared" si="466"/>
        <v>1329.3760960684797</v>
      </c>
      <c r="DT94" s="18">
        <f t="shared" si="467"/>
        <v>1403.2303236278397</v>
      </c>
      <c r="DU94" s="18">
        <f t="shared" si="468"/>
        <v>1477.0845511871996</v>
      </c>
      <c r="DV94" s="18">
        <f t="shared" si="469"/>
        <v>1550.9387787465596</v>
      </c>
      <c r="DW94" s="18">
        <f t="shared" si="470"/>
        <v>1624.7930063059196</v>
      </c>
      <c r="DX94" s="18">
        <f t="shared" si="471"/>
        <v>1698.6472338652795</v>
      </c>
      <c r="DY94" s="18">
        <f t="shared" si="472"/>
        <v>1772.5014614246395</v>
      </c>
      <c r="DZ94" s="18">
        <f t="shared" si="473"/>
        <v>1846.3556889839995</v>
      </c>
      <c r="EA94" s="18">
        <f t="shared" si="474"/>
        <v>1920.2099165433594</v>
      </c>
      <c r="EB94" s="18">
        <f t="shared" si="475"/>
        <v>1994.0641441027194</v>
      </c>
      <c r="EC94" s="18">
        <f t="shared" si="476"/>
        <v>2067.9183716620796</v>
      </c>
      <c r="ED94" s="18">
        <f t="shared" si="477"/>
        <v>2141.7725992214396</v>
      </c>
      <c r="EE94" s="18">
        <f t="shared" si="478"/>
        <v>2215.6268267807995</v>
      </c>
      <c r="EF94" s="18">
        <f t="shared" si="479"/>
        <v>2289.4810543401595</v>
      </c>
      <c r="EG94" s="18">
        <f t="shared" si="480"/>
        <v>2363.3352818995195</v>
      </c>
      <c r="EH94" s="18">
        <f t="shared" si="481"/>
        <v>2437.1895094588795</v>
      </c>
      <c r="EI94" s="18">
        <f t="shared" si="482"/>
        <v>2511.0437370182394</v>
      </c>
      <c r="EJ94" s="18">
        <f t="shared" si="483"/>
        <v>2584.8979645775994</v>
      </c>
      <c r="EK94" s="18">
        <f t="shared" si="484"/>
        <v>2658.7521921369594</v>
      </c>
      <c r="EL94" s="18">
        <f t="shared" si="485"/>
        <v>2732.6064196963193</v>
      </c>
      <c r="EM94" s="18">
        <f t="shared" si="486"/>
        <v>2806.4606472556793</v>
      </c>
      <c r="EN94" s="18">
        <f t="shared" si="487"/>
        <v>2880.3148748150393</v>
      </c>
      <c r="EO94" s="18">
        <f t="shared" si="488"/>
        <v>2954.1691023743992</v>
      </c>
      <c r="EP94" s="18">
        <f t="shared" si="489"/>
        <v>3028.0233299337592</v>
      </c>
      <c r="EQ94" s="18">
        <f t="shared" si="490"/>
        <v>3101.8775574931192</v>
      </c>
      <c r="ER94" s="18">
        <f t="shared" si="491"/>
        <v>3175.7317850524792</v>
      </c>
      <c r="ES94" s="18">
        <f t="shared" si="492"/>
        <v>3249.5860126118391</v>
      </c>
      <c r="ET94" s="18">
        <f t="shared" si="493"/>
        <v>3323.4402401711991</v>
      </c>
      <c r="EU94" s="18">
        <f t="shared" si="494"/>
        <v>3397.2944677305591</v>
      </c>
      <c r="EV94" s="18">
        <f t="shared" si="495"/>
        <v>3471.148695289919</v>
      </c>
      <c r="EW94" s="18">
        <f t="shared" si="496"/>
        <v>3545.002922849279</v>
      </c>
      <c r="EX94" s="18">
        <f t="shared" si="497"/>
        <v>3618.857150408639</v>
      </c>
      <c r="EY94" s="18">
        <f t="shared" si="498"/>
        <v>3692.7113779679989</v>
      </c>
      <c r="EZ94" s="18">
        <f t="shared" si="499"/>
        <v>3766.5656055273589</v>
      </c>
      <c r="FA94" s="18">
        <f t="shared" si="500"/>
        <v>3840.4198330867189</v>
      </c>
      <c r="FB94" s="18">
        <f t="shared" si="501"/>
        <v>3914.2740606460789</v>
      </c>
      <c r="FC94" s="18">
        <f t="shared" si="502"/>
        <v>3988.1282882054388</v>
      </c>
      <c r="FD94" s="18">
        <f t="shared" si="503"/>
        <v>4061.9825157647988</v>
      </c>
      <c r="FE94" s="18">
        <f t="shared" si="504"/>
        <v>4135.8367433241592</v>
      </c>
      <c r="FF94" s="18">
        <f t="shared" si="505"/>
        <v>4209.6909708835192</v>
      </c>
      <c r="FG94" s="18">
        <f t="shared" si="506"/>
        <v>4283.5451984428792</v>
      </c>
      <c r="FH94" s="18">
        <f t="shared" si="507"/>
        <v>4357.3994260022391</v>
      </c>
      <c r="FI94" s="18">
        <f t="shared" si="508"/>
        <v>4431.2536535615991</v>
      </c>
      <c r="FJ94" s="18">
        <f t="shared" si="509"/>
        <v>4505.1078811209591</v>
      </c>
      <c r="FK94" s="18">
        <f t="shared" si="510"/>
        <v>4578.962108680319</v>
      </c>
      <c r="FL94" s="18">
        <f t="shared" si="511"/>
        <v>4652.816336239679</v>
      </c>
      <c r="FM94" s="18">
        <f t="shared" si="512"/>
        <v>4726.670563799039</v>
      </c>
      <c r="FN94" s="18">
        <f t="shared" si="513"/>
        <v>4800.5247913583989</v>
      </c>
      <c r="FO94" s="18">
        <f t="shared" si="514"/>
        <v>4874.3790189177589</v>
      </c>
      <c r="FP94" s="18">
        <f t="shared" si="515"/>
        <v>4948.2332464771189</v>
      </c>
      <c r="FQ94" s="18">
        <f t="shared" si="516"/>
        <v>5022.0874740364789</v>
      </c>
      <c r="FR94" s="18">
        <f t="shared" si="517"/>
        <v>5095.9417015958388</v>
      </c>
      <c r="FS94" s="18">
        <f t="shared" si="518"/>
        <v>5169.7959291551988</v>
      </c>
      <c r="FT94" s="18">
        <f t="shared" si="519"/>
        <v>5243.6501567145588</v>
      </c>
      <c r="FU94" s="18">
        <f t="shared" si="520"/>
        <v>5317.5043842739187</v>
      </c>
      <c r="FV94" s="18">
        <f t="shared" si="521"/>
        <v>5391.3586118332787</v>
      </c>
      <c r="FW94" s="18">
        <f t="shared" si="522"/>
        <v>5465.2128393926387</v>
      </c>
      <c r="FX94" s="18">
        <f t="shared" si="523"/>
        <v>5539.0670669519986</v>
      </c>
      <c r="FY94" s="18">
        <f t="shared" si="524"/>
        <v>5612.9212945113586</v>
      </c>
      <c r="FZ94" s="18">
        <f t="shared" si="525"/>
        <v>5686.7755220707186</v>
      </c>
      <c r="GA94" s="18">
        <f t="shared" si="526"/>
        <v>5760.6297496300785</v>
      </c>
      <c r="GB94" s="18">
        <f t="shared" si="527"/>
        <v>5834.4839771894385</v>
      </c>
      <c r="GC94" s="18">
        <f t="shared" si="528"/>
        <v>5908.3382047487985</v>
      </c>
      <c r="GD94" s="18">
        <f t="shared" si="529"/>
        <v>5982.1924323081585</v>
      </c>
      <c r="GE94" s="18">
        <f t="shared" si="530"/>
        <v>6056.0466598675184</v>
      </c>
      <c r="GF94" s="18">
        <f t="shared" si="531"/>
        <v>6129.9008874268784</v>
      </c>
      <c r="GG94" s="18">
        <f t="shared" si="532"/>
        <v>6203.7551149862384</v>
      </c>
      <c r="GH94" s="18">
        <f t="shared" si="533"/>
        <v>6277.6093425455983</v>
      </c>
      <c r="GI94" s="18">
        <f t="shared" si="534"/>
        <v>6351.4635701049583</v>
      </c>
      <c r="GJ94" s="18">
        <f t="shared" si="535"/>
        <v>6425.3177976643183</v>
      </c>
      <c r="GK94" s="18">
        <f t="shared" si="536"/>
        <v>6499.1720252236782</v>
      </c>
      <c r="GL94" s="18">
        <f t="shared" si="537"/>
        <v>6573.0262527830382</v>
      </c>
      <c r="GM94" s="18">
        <f t="shared" si="538"/>
        <v>6646.8804803423982</v>
      </c>
      <c r="GN94" s="18">
        <f t="shared" si="539"/>
        <v>6720.7347079017582</v>
      </c>
      <c r="GO94" s="18">
        <f t="shared" si="540"/>
        <v>6794.5889354611181</v>
      </c>
      <c r="GP94" s="18">
        <f t="shared" si="541"/>
        <v>6868.4431630204781</v>
      </c>
      <c r="GQ94" s="18">
        <f t="shared" si="542"/>
        <v>6942.2973905798381</v>
      </c>
      <c r="GR94" s="18">
        <f t="shared" si="543"/>
        <v>7016.151618139198</v>
      </c>
      <c r="GS94" s="18">
        <f t="shared" si="544"/>
        <v>7090.005845698558</v>
      </c>
      <c r="GT94" s="18">
        <f t="shared" si="545"/>
        <v>7163.860073257918</v>
      </c>
      <c r="GU94" s="18">
        <f t="shared" si="546"/>
        <v>7237.7143008172779</v>
      </c>
      <c r="GV94" s="18">
        <f t="shared" si="547"/>
        <v>7311.5685283766379</v>
      </c>
      <c r="GW94" s="18">
        <f t="shared" si="548"/>
        <v>7385.4227559359979</v>
      </c>
      <c r="GX94" s="18"/>
    </row>
    <row r="95" spans="2:206" x14ac:dyDescent="0.25">
      <c r="B95" t="s">
        <v>75</v>
      </c>
      <c r="C95">
        <v>1.1299999999999999</v>
      </c>
      <c r="D95" s="18">
        <f t="shared" si="549"/>
        <v>117.54264386207998</v>
      </c>
      <c r="E95" s="18">
        <f t="shared" si="561"/>
        <v>117.54264386207998</v>
      </c>
      <c r="F95" s="18">
        <f t="shared" si="561"/>
        <v>117.54264386207998</v>
      </c>
      <c r="G95" s="18">
        <f t="shared" si="561"/>
        <v>117.54264386207998</v>
      </c>
      <c r="H95" s="18">
        <f t="shared" si="561"/>
        <v>117.54264386207998</v>
      </c>
      <c r="I95" s="18">
        <f t="shared" si="561"/>
        <v>117.54264386207998</v>
      </c>
      <c r="J95" s="18">
        <f t="shared" si="561"/>
        <v>117.54264386207998</v>
      </c>
      <c r="K95" s="18">
        <f t="shared" si="561"/>
        <v>117.54264386207998</v>
      </c>
      <c r="L95" s="18">
        <f t="shared" si="561"/>
        <v>117.54264386207998</v>
      </c>
      <c r="M95" s="18">
        <f t="shared" si="561"/>
        <v>117.54264386207998</v>
      </c>
      <c r="N95" s="18">
        <f t="shared" si="561"/>
        <v>117.54264386207998</v>
      </c>
      <c r="O95" s="18">
        <f t="shared" si="561"/>
        <v>117.54264386207998</v>
      </c>
      <c r="P95" s="18">
        <f t="shared" si="561"/>
        <v>117.54264386207998</v>
      </c>
      <c r="Q95" s="18">
        <f t="shared" si="561"/>
        <v>117.54264386207998</v>
      </c>
      <c r="R95" s="18">
        <f t="shared" si="561"/>
        <v>117.54264386207998</v>
      </c>
      <c r="S95" s="18">
        <f t="shared" si="561"/>
        <v>117.54264386207998</v>
      </c>
      <c r="T95" s="18">
        <f t="shared" si="561"/>
        <v>117.54264386207998</v>
      </c>
      <c r="U95" s="18">
        <f t="shared" si="561"/>
        <v>117.54264386207998</v>
      </c>
      <c r="V95" s="18">
        <f t="shared" si="561"/>
        <v>117.54264386207998</v>
      </c>
      <c r="W95" s="18">
        <f t="shared" si="561"/>
        <v>117.54264386207998</v>
      </c>
      <c r="X95" s="18">
        <f t="shared" si="561"/>
        <v>117.54264386207998</v>
      </c>
      <c r="Y95" s="18">
        <f t="shared" si="561"/>
        <v>117.54264386207998</v>
      </c>
      <c r="Z95" s="18">
        <f t="shared" si="561"/>
        <v>117.54264386207998</v>
      </c>
      <c r="AA95" s="18">
        <f t="shared" si="561"/>
        <v>117.54264386207998</v>
      </c>
      <c r="AB95" s="18">
        <f t="shared" si="561"/>
        <v>117.54264386207998</v>
      </c>
      <c r="AC95" s="18">
        <f t="shared" si="561"/>
        <v>117.54264386207998</v>
      </c>
      <c r="AD95" s="18">
        <f t="shared" si="561"/>
        <v>117.54264386207998</v>
      </c>
      <c r="AE95" s="18">
        <f t="shared" si="561"/>
        <v>117.54264386207998</v>
      </c>
      <c r="AF95" s="18">
        <f t="shared" si="561"/>
        <v>117.54264386207998</v>
      </c>
      <c r="AG95" s="18">
        <f t="shared" si="561"/>
        <v>117.54264386207998</v>
      </c>
      <c r="AH95" s="18">
        <f t="shared" si="561"/>
        <v>117.54264386207998</v>
      </c>
      <c r="AI95" s="18">
        <f t="shared" si="561"/>
        <v>117.54264386207998</v>
      </c>
      <c r="AJ95" s="18">
        <f t="shared" si="561"/>
        <v>117.54264386207998</v>
      </c>
      <c r="AK95" s="18">
        <f t="shared" si="561"/>
        <v>117.54264386207998</v>
      </c>
      <c r="AL95" s="18">
        <f t="shared" si="561"/>
        <v>117.54264386207998</v>
      </c>
      <c r="AM95" s="18">
        <f t="shared" si="561"/>
        <v>117.54264386207998</v>
      </c>
      <c r="AN95" s="18">
        <f t="shared" si="561"/>
        <v>117.54264386207998</v>
      </c>
      <c r="AO95" s="18">
        <f t="shared" si="561"/>
        <v>117.54264386207998</v>
      </c>
      <c r="AP95" s="18">
        <f t="shared" si="561"/>
        <v>117.54264386207998</v>
      </c>
      <c r="AQ95" s="18">
        <f t="shared" si="561"/>
        <v>117.54264386207998</v>
      </c>
      <c r="AR95" s="18">
        <f t="shared" si="561"/>
        <v>117.54264386207998</v>
      </c>
      <c r="AS95" s="18">
        <f t="shared" si="561"/>
        <v>117.54264386207998</v>
      </c>
      <c r="AT95" s="18">
        <f t="shared" si="561"/>
        <v>117.54264386207998</v>
      </c>
      <c r="AU95" s="18">
        <f t="shared" si="561"/>
        <v>117.54264386207998</v>
      </c>
      <c r="AV95" s="18">
        <f t="shared" si="561"/>
        <v>117.54264386207998</v>
      </c>
      <c r="AW95" s="18">
        <f t="shared" si="561"/>
        <v>117.54264386207998</v>
      </c>
      <c r="AX95" s="18">
        <f t="shared" si="561"/>
        <v>117.54264386207998</v>
      </c>
      <c r="AY95" s="18">
        <f t="shared" si="561"/>
        <v>117.54264386207998</v>
      </c>
      <c r="AZ95" s="18">
        <f t="shared" si="561"/>
        <v>117.54264386207998</v>
      </c>
      <c r="BA95" s="18">
        <f t="shared" si="561"/>
        <v>117.54264386207998</v>
      </c>
      <c r="BB95" s="18">
        <f t="shared" si="561"/>
        <v>117.54264386207998</v>
      </c>
      <c r="BC95" s="18">
        <f t="shared" si="561"/>
        <v>117.54264386207998</v>
      </c>
      <c r="BD95" s="18">
        <f t="shared" si="561"/>
        <v>117.54264386207998</v>
      </c>
      <c r="BE95" s="18">
        <f t="shared" si="561"/>
        <v>117.54264386207998</v>
      </c>
      <c r="BF95" s="18">
        <f t="shared" si="561"/>
        <v>117.54264386207998</v>
      </c>
      <c r="BG95" s="18">
        <f t="shared" si="561"/>
        <v>117.54264386207998</v>
      </c>
      <c r="BH95" s="18">
        <f t="shared" si="561"/>
        <v>117.54264386207998</v>
      </c>
      <c r="BI95" s="18">
        <f t="shared" si="561"/>
        <v>117.54264386207998</v>
      </c>
      <c r="BJ95" s="18">
        <f t="shared" si="561"/>
        <v>117.54264386207998</v>
      </c>
      <c r="BK95" s="18">
        <f t="shared" si="561"/>
        <v>117.54264386207998</v>
      </c>
      <c r="BL95" s="18">
        <f t="shared" si="561"/>
        <v>117.54264386207998</v>
      </c>
      <c r="BM95" s="18">
        <f t="shared" si="561"/>
        <v>117.54264386207998</v>
      </c>
      <c r="BN95" s="18">
        <f t="shared" si="561"/>
        <v>117.54264386207998</v>
      </c>
      <c r="BO95" s="18">
        <f t="shared" si="561"/>
        <v>117.54264386207998</v>
      </c>
      <c r="BP95" s="18">
        <f t="shared" si="561"/>
        <v>117.54264386207998</v>
      </c>
      <c r="BQ95" s="18">
        <f t="shared" si="560"/>
        <v>117.54264386207998</v>
      </c>
      <c r="BR95" s="18">
        <f t="shared" si="560"/>
        <v>117.54264386207998</v>
      </c>
      <c r="BS95" s="18">
        <f t="shared" si="560"/>
        <v>117.54264386207998</v>
      </c>
      <c r="BT95" s="18">
        <f t="shared" si="560"/>
        <v>117.54264386207998</v>
      </c>
      <c r="BU95" s="18">
        <f t="shared" si="560"/>
        <v>117.54264386207998</v>
      </c>
      <c r="BV95" s="18">
        <f t="shared" si="560"/>
        <v>117.54264386207998</v>
      </c>
      <c r="BW95" s="18">
        <f t="shared" si="560"/>
        <v>117.54264386207998</v>
      </c>
      <c r="BX95" s="18">
        <f t="shared" si="560"/>
        <v>117.54264386207998</v>
      </c>
      <c r="BY95" s="18">
        <f t="shared" si="560"/>
        <v>117.54264386207998</v>
      </c>
      <c r="BZ95" s="18">
        <f t="shared" si="560"/>
        <v>117.54264386207998</v>
      </c>
      <c r="CA95" s="18">
        <f t="shared" si="560"/>
        <v>117.54264386207998</v>
      </c>
      <c r="CB95" s="18">
        <f t="shared" si="560"/>
        <v>117.54264386207998</v>
      </c>
      <c r="CC95" s="18">
        <f t="shared" si="560"/>
        <v>117.54264386207998</v>
      </c>
      <c r="CD95" s="18">
        <f t="shared" si="560"/>
        <v>117.54264386207998</v>
      </c>
      <c r="CE95" s="18">
        <f t="shared" si="560"/>
        <v>117.54264386207998</v>
      </c>
      <c r="CF95" s="18">
        <f t="shared" si="560"/>
        <v>117.54264386207998</v>
      </c>
      <c r="CG95" s="18">
        <f t="shared" si="560"/>
        <v>117.54264386207998</v>
      </c>
      <c r="CH95" s="18">
        <f t="shared" si="560"/>
        <v>117.54264386207998</v>
      </c>
      <c r="CI95" s="18">
        <f t="shared" si="560"/>
        <v>117.54264386207998</v>
      </c>
      <c r="CJ95" s="18">
        <f t="shared" si="560"/>
        <v>117.54264386207998</v>
      </c>
      <c r="CK95" s="18">
        <f t="shared" si="560"/>
        <v>117.54264386207998</v>
      </c>
      <c r="CL95" s="18">
        <f t="shared" si="560"/>
        <v>117.54264386207998</v>
      </c>
      <c r="CM95" s="18">
        <f t="shared" si="560"/>
        <v>117.54264386207998</v>
      </c>
      <c r="CN95" s="18">
        <f t="shared" si="560"/>
        <v>117.54264386207998</v>
      </c>
      <c r="CO95" s="18">
        <f t="shared" si="560"/>
        <v>117.54264386207998</v>
      </c>
      <c r="CP95" s="18">
        <f t="shared" si="560"/>
        <v>117.54264386207998</v>
      </c>
      <c r="CQ95" s="18">
        <f t="shared" si="560"/>
        <v>117.54264386207998</v>
      </c>
      <c r="CR95" s="18">
        <f t="shared" si="560"/>
        <v>117.54264386207998</v>
      </c>
      <c r="CS95" s="18">
        <f t="shared" si="560"/>
        <v>117.54264386207998</v>
      </c>
      <c r="CT95" s="18">
        <f t="shared" si="560"/>
        <v>117.54264386207998</v>
      </c>
      <c r="CU95" s="18">
        <f t="shared" si="560"/>
        <v>117.54264386207998</v>
      </c>
      <c r="CV95" s="18">
        <f t="shared" si="560"/>
        <v>117.54264386207998</v>
      </c>
      <c r="CW95" s="18">
        <f t="shared" si="560"/>
        <v>117.54264386207998</v>
      </c>
      <c r="CX95" s="18">
        <f t="shared" si="560"/>
        <v>117.54264386207998</v>
      </c>
      <c r="CY95" s="18">
        <f t="shared" si="560"/>
        <v>117.54264386207998</v>
      </c>
      <c r="DA95" s="18" t="str">
        <f t="shared" si="550"/>
        <v>PBC1</v>
      </c>
      <c r="DB95" s="18">
        <f t="shared" si="449"/>
        <v>117.54264386207998</v>
      </c>
      <c r="DC95" s="18">
        <f t="shared" si="450"/>
        <v>235.08528772415997</v>
      </c>
      <c r="DD95" s="18">
        <f t="shared" si="451"/>
        <v>352.62793158623992</v>
      </c>
      <c r="DE95" s="18">
        <f t="shared" si="452"/>
        <v>470.17057544831994</v>
      </c>
      <c r="DF95" s="18">
        <f t="shared" si="453"/>
        <v>587.71321931039995</v>
      </c>
      <c r="DG95" s="18">
        <f t="shared" si="454"/>
        <v>705.25586317247996</v>
      </c>
      <c r="DH95" s="18">
        <f t="shared" si="455"/>
        <v>822.79850703455998</v>
      </c>
      <c r="DI95" s="18">
        <f t="shared" si="456"/>
        <v>940.34115089663999</v>
      </c>
      <c r="DJ95" s="18">
        <f t="shared" si="457"/>
        <v>1057.8837947587199</v>
      </c>
      <c r="DK95" s="18">
        <f t="shared" si="458"/>
        <v>1175.4264386207999</v>
      </c>
      <c r="DL95" s="18">
        <f t="shared" si="459"/>
        <v>1292.9690824828799</v>
      </c>
      <c r="DM95" s="18">
        <f t="shared" si="460"/>
        <v>1410.5117263449599</v>
      </c>
      <c r="DN95" s="18">
        <f t="shared" si="461"/>
        <v>1528.0543702070399</v>
      </c>
      <c r="DO95" s="18">
        <f t="shared" si="462"/>
        <v>1645.59701406912</v>
      </c>
      <c r="DP95" s="18">
        <f t="shared" si="463"/>
        <v>1763.1396579312</v>
      </c>
      <c r="DQ95" s="18">
        <f t="shared" si="464"/>
        <v>1880.68230179328</v>
      </c>
      <c r="DR95" s="18">
        <f t="shared" si="465"/>
        <v>1998.22494565536</v>
      </c>
      <c r="DS95" s="18">
        <f t="shared" si="466"/>
        <v>2115.7675895174398</v>
      </c>
      <c r="DT95" s="18">
        <f t="shared" si="467"/>
        <v>2233.3102333795196</v>
      </c>
      <c r="DU95" s="18">
        <f t="shared" si="468"/>
        <v>2350.8528772415993</v>
      </c>
      <c r="DV95" s="18">
        <f t="shared" si="469"/>
        <v>2468.3955211036791</v>
      </c>
      <c r="DW95" s="18">
        <f t="shared" si="470"/>
        <v>2585.9381649657589</v>
      </c>
      <c r="DX95" s="18">
        <f t="shared" si="471"/>
        <v>2703.4808088278387</v>
      </c>
      <c r="DY95" s="18">
        <f t="shared" si="472"/>
        <v>2821.0234526899185</v>
      </c>
      <c r="DZ95" s="18">
        <f t="shared" si="473"/>
        <v>2938.5660965519983</v>
      </c>
      <c r="EA95" s="18">
        <f t="shared" si="474"/>
        <v>3056.1087404140781</v>
      </c>
      <c r="EB95" s="18">
        <f t="shared" si="475"/>
        <v>3173.6513842761578</v>
      </c>
      <c r="EC95" s="18">
        <f t="shared" si="476"/>
        <v>3291.1940281382376</v>
      </c>
      <c r="ED95" s="18">
        <f t="shared" si="477"/>
        <v>3408.7366720003174</v>
      </c>
      <c r="EE95" s="18">
        <f t="shared" si="478"/>
        <v>3526.2793158623972</v>
      </c>
      <c r="EF95" s="18">
        <f t="shared" si="479"/>
        <v>3643.821959724477</v>
      </c>
      <c r="EG95" s="18">
        <f t="shared" si="480"/>
        <v>3761.3646035865568</v>
      </c>
      <c r="EH95" s="18">
        <f t="shared" si="481"/>
        <v>3878.9072474486366</v>
      </c>
      <c r="EI95" s="18">
        <f t="shared" si="482"/>
        <v>3996.4498913107163</v>
      </c>
      <c r="EJ95" s="18">
        <f t="shared" si="483"/>
        <v>4113.9925351727961</v>
      </c>
      <c r="EK95" s="18">
        <f t="shared" si="484"/>
        <v>4231.5351790348759</v>
      </c>
      <c r="EL95" s="18">
        <f t="shared" si="485"/>
        <v>4349.0778228969557</v>
      </c>
      <c r="EM95" s="18">
        <f t="shared" si="486"/>
        <v>4466.6204667590355</v>
      </c>
      <c r="EN95" s="18">
        <f t="shared" si="487"/>
        <v>4584.1631106211153</v>
      </c>
      <c r="EO95" s="18">
        <f t="shared" si="488"/>
        <v>4701.7057544831951</v>
      </c>
      <c r="EP95" s="18">
        <f t="shared" si="489"/>
        <v>4819.2483983452748</v>
      </c>
      <c r="EQ95" s="18">
        <f t="shared" si="490"/>
        <v>4936.7910422073546</v>
      </c>
      <c r="ER95" s="18">
        <f t="shared" si="491"/>
        <v>5054.3336860694344</v>
      </c>
      <c r="ES95" s="18">
        <f t="shared" si="492"/>
        <v>5171.8763299315142</v>
      </c>
      <c r="ET95" s="18">
        <f t="shared" si="493"/>
        <v>5289.418973793594</v>
      </c>
      <c r="EU95" s="18">
        <f t="shared" si="494"/>
        <v>5406.9616176556738</v>
      </c>
      <c r="EV95" s="18">
        <f t="shared" si="495"/>
        <v>5524.5042615177535</v>
      </c>
      <c r="EW95" s="18">
        <f t="shared" si="496"/>
        <v>5642.0469053798333</v>
      </c>
      <c r="EX95" s="18">
        <f t="shared" si="497"/>
        <v>5759.5895492419131</v>
      </c>
      <c r="EY95" s="18">
        <f t="shared" si="498"/>
        <v>5877.1321931039929</v>
      </c>
      <c r="EZ95" s="18">
        <f t="shared" si="499"/>
        <v>5994.6748369660727</v>
      </c>
      <c r="FA95" s="18">
        <f t="shared" si="500"/>
        <v>6112.2174808281525</v>
      </c>
      <c r="FB95" s="18">
        <f t="shared" si="501"/>
        <v>6229.7601246902323</v>
      </c>
      <c r="FC95" s="18">
        <f t="shared" si="502"/>
        <v>6347.302768552312</v>
      </c>
      <c r="FD95" s="18">
        <f t="shared" si="503"/>
        <v>6464.8454124143918</v>
      </c>
      <c r="FE95" s="18">
        <f t="shared" si="504"/>
        <v>6582.3880562764716</v>
      </c>
      <c r="FF95" s="18">
        <f t="shared" si="505"/>
        <v>6699.9307001385514</v>
      </c>
      <c r="FG95" s="18">
        <f t="shared" si="506"/>
        <v>6817.4733440006312</v>
      </c>
      <c r="FH95" s="18">
        <f t="shared" si="507"/>
        <v>6935.015987862711</v>
      </c>
      <c r="FI95" s="18">
        <f t="shared" si="508"/>
        <v>7052.5586317247908</v>
      </c>
      <c r="FJ95" s="18">
        <f t="shared" si="509"/>
        <v>7170.1012755868705</v>
      </c>
      <c r="FK95" s="18">
        <f t="shared" si="510"/>
        <v>7287.6439194489503</v>
      </c>
      <c r="FL95" s="18">
        <f t="shared" si="511"/>
        <v>7405.1865633110301</v>
      </c>
      <c r="FM95" s="18">
        <f t="shared" si="512"/>
        <v>7522.7292071731099</v>
      </c>
      <c r="FN95" s="18">
        <f t="shared" si="513"/>
        <v>7640.2718510351897</v>
      </c>
      <c r="FO95" s="18">
        <f t="shared" si="514"/>
        <v>7757.8144948972695</v>
      </c>
      <c r="FP95" s="18">
        <f t="shared" si="515"/>
        <v>7875.3571387593493</v>
      </c>
      <c r="FQ95" s="18">
        <f t="shared" si="516"/>
        <v>7992.899782621429</v>
      </c>
      <c r="FR95" s="18">
        <f t="shared" si="517"/>
        <v>8110.4424264835088</v>
      </c>
      <c r="FS95" s="18">
        <f t="shared" si="518"/>
        <v>8227.9850703455886</v>
      </c>
      <c r="FT95" s="18">
        <f t="shared" si="519"/>
        <v>8345.5277142076684</v>
      </c>
      <c r="FU95" s="18">
        <f t="shared" si="520"/>
        <v>8463.0703580697482</v>
      </c>
      <c r="FV95" s="18">
        <f t="shared" si="521"/>
        <v>8580.613001931828</v>
      </c>
      <c r="FW95" s="18">
        <f t="shared" si="522"/>
        <v>8698.1556457939078</v>
      </c>
      <c r="FX95" s="18">
        <f t="shared" si="523"/>
        <v>8815.6982896559875</v>
      </c>
      <c r="FY95" s="18">
        <f t="shared" si="524"/>
        <v>8933.2409335180673</v>
      </c>
      <c r="FZ95" s="18">
        <f t="shared" si="525"/>
        <v>9050.7835773801471</v>
      </c>
      <c r="GA95" s="18">
        <f t="shared" si="526"/>
        <v>9168.3262212422269</v>
      </c>
      <c r="GB95" s="18">
        <f t="shared" si="527"/>
        <v>9285.8688651043067</v>
      </c>
      <c r="GC95" s="18">
        <f t="shared" si="528"/>
        <v>9403.4115089663865</v>
      </c>
      <c r="GD95" s="18">
        <f t="shared" si="529"/>
        <v>9520.9541528284662</v>
      </c>
      <c r="GE95" s="18">
        <f t="shared" si="530"/>
        <v>9638.496796690546</v>
      </c>
      <c r="GF95" s="18">
        <f t="shared" si="531"/>
        <v>9756.0394405526258</v>
      </c>
      <c r="GG95" s="18">
        <f t="shared" si="532"/>
        <v>9873.5820844147056</v>
      </c>
      <c r="GH95" s="18">
        <f t="shared" si="533"/>
        <v>9991.1247282767854</v>
      </c>
      <c r="GI95" s="18">
        <f t="shared" si="534"/>
        <v>10108.667372138865</v>
      </c>
      <c r="GJ95" s="18">
        <f t="shared" si="535"/>
        <v>10226.210016000945</v>
      </c>
      <c r="GK95" s="18">
        <f t="shared" si="536"/>
        <v>10343.752659863025</v>
      </c>
      <c r="GL95" s="18">
        <f t="shared" si="537"/>
        <v>10461.295303725105</v>
      </c>
      <c r="GM95" s="18">
        <f t="shared" si="538"/>
        <v>10578.837947587184</v>
      </c>
      <c r="GN95" s="18">
        <f t="shared" si="539"/>
        <v>10696.380591449264</v>
      </c>
      <c r="GO95" s="18">
        <f t="shared" si="540"/>
        <v>10813.923235311344</v>
      </c>
      <c r="GP95" s="18">
        <f t="shared" si="541"/>
        <v>10931.465879173424</v>
      </c>
      <c r="GQ95" s="18">
        <f t="shared" si="542"/>
        <v>11049.008523035503</v>
      </c>
      <c r="GR95" s="18">
        <f t="shared" si="543"/>
        <v>11166.551166897583</v>
      </c>
      <c r="GS95" s="18">
        <f t="shared" si="544"/>
        <v>11284.093810759663</v>
      </c>
      <c r="GT95" s="18">
        <f t="shared" si="545"/>
        <v>11401.636454621743</v>
      </c>
      <c r="GU95" s="18">
        <f t="shared" si="546"/>
        <v>11519.179098483823</v>
      </c>
      <c r="GV95" s="18">
        <f t="shared" si="547"/>
        <v>11636.721742345902</v>
      </c>
      <c r="GW95" s="18">
        <f t="shared" si="548"/>
        <v>11754.264386207982</v>
      </c>
      <c r="GX95" s="18"/>
    </row>
    <row r="96" spans="2:206" x14ac:dyDescent="0.25">
      <c r="B96" t="s">
        <v>196</v>
      </c>
      <c r="C96">
        <v>0.66</v>
      </c>
      <c r="D96" s="18">
        <f t="shared" si="549"/>
        <v>68.65322561856</v>
      </c>
      <c r="E96" s="18">
        <f t="shared" si="561"/>
        <v>68.65322561856</v>
      </c>
      <c r="F96" s="18">
        <f t="shared" si="561"/>
        <v>68.65322561856</v>
      </c>
      <c r="G96" s="18">
        <f t="shared" si="561"/>
        <v>68.65322561856</v>
      </c>
      <c r="H96" s="18">
        <f t="shared" si="561"/>
        <v>68.65322561856</v>
      </c>
      <c r="I96" s="18">
        <f t="shared" si="561"/>
        <v>68.65322561856</v>
      </c>
      <c r="J96" s="18">
        <f t="shared" si="561"/>
        <v>68.65322561856</v>
      </c>
      <c r="K96" s="18">
        <f t="shared" si="561"/>
        <v>68.65322561856</v>
      </c>
      <c r="L96" s="18">
        <f t="shared" si="561"/>
        <v>68.65322561856</v>
      </c>
      <c r="M96" s="18">
        <f t="shared" si="561"/>
        <v>68.65322561856</v>
      </c>
      <c r="N96" s="18">
        <f t="shared" si="561"/>
        <v>68.65322561856</v>
      </c>
      <c r="O96" s="18">
        <f t="shared" si="561"/>
        <v>68.65322561856</v>
      </c>
      <c r="P96" s="18">
        <f t="shared" si="561"/>
        <v>68.65322561856</v>
      </c>
      <c r="Q96" s="18">
        <f t="shared" si="561"/>
        <v>68.65322561856</v>
      </c>
      <c r="R96" s="18">
        <f t="shared" si="561"/>
        <v>68.65322561856</v>
      </c>
      <c r="S96" s="18">
        <f t="shared" si="561"/>
        <v>68.65322561856</v>
      </c>
      <c r="T96" s="18">
        <f t="shared" si="561"/>
        <v>68.65322561856</v>
      </c>
      <c r="U96" s="18">
        <f t="shared" si="561"/>
        <v>68.65322561856</v>
      </c>
      <c r="V96" s="18">
        <f t="shared" si="561"/>
        <v>68.65322561856</v>
      </c>
      <c r="W96" s="18">
        <f t="shared" si="561"/>
        <v>68.65322561856</v>
      </c>
      <c r="X96" s="18">
        <f t="shared" si="561"/>
        <v>68.65322561856</v>
      </c>
      <c r="Y96" s="18">
        <f t="shared" si="561"/>
        <v>68.65322561856</v>
      </c>
      <c r="Z96" s="18">
        <f t="shared" si="561"/>
        <v>68.65322561856</v>
      </c>
      <c r="AA96" s="18">
        <f t="shared" si="561"/>
        <v>68.65322561856</v>
      </c>
      <c r="AB96" s="18">
        <f t="shared" si="561"/>
        <v>68.65322561856</v>
      </c>
      <c r="AC96" s="18">
        <f t="shared" si="561"/>
        <v>68.65322561856</v>
      </c>
      <c r="AD96" s="18">
        <f t="shared" si="561"/>
        <v>68.65322561856</v>
      </c>
      <c r="AE96" s="18">
        <f t="shared" si="561"/>
        <v>68.65322561856</v>
      </c>
      <c r="AF96" s="18">
        <f t="shared" si="561"/>
        <v>68.65322561856</v>
      </c>
      <c r="AG96" s="18">
        <f t="shared" si="561"/>
        <v>68.65322561856</v>
      </c>
      <c r="AH96" s="18">
        <f t="shared" si="561"/>
        <v>68.65322561856</v>
      </c>
      <c r="AI96" s="18">
        <f t="shared" si="561"/>
        <v>68.65322561856</v>
      </c>
      <c r="AJ96" s="18">
        <f t="shared" si="561"/>
        <v>68.65322561856</v>
      </c>
      <c r="AK96" s="18">
        <f t="shared" si="561"/>
        <v>68.65322561856</v>
      </c>
      <c r="AL96" s="18">
        <f t="shared" si="561"/>
        <v>68.65322561856</v>
      </c>
      <c r="AM96" s="18">
        <f t="shared" si="561"/>
        <v>68.65322561856</v>
      </c>
      <c r="AN96" s="18">
        <f t="shared" si="561"/>
        <v>68.65322561856</v>
      </c>
      <c r="AO96" s="18">
        <f t="shared" si="561"/>
        <v>68.65322561856</v>
      </c>
      <c r="AP96" s="18">
        <f t="shared" si="561"/>
        <v>68.65322561856</v>
      </c>
      <c r="AQ96" s="18">
        <f t="shared" si="561"/>
        <v>68.65322561856</v>
      </c>
      <c r="AR96" s="18">
        <f t="shared" si="561"/>
        <v>68.65322561856</v>
      </c>
      <c r="AS96" s="18">
        <f t="shared" si="561"/>
        <v>68.65322561856</v>
      </c>
      <c r="AT96" s="18">
        <f t="shared" si="561"/>
        <v>68.65322561856</v>
      </c>
      <c r="AU96" s="18">
        <f t="shared" si="561"/>
        <v>68.65322561856</v>
      </c>
      <c r="AV96" s="18">
        <f t="shared" si="561"/>
        <v>68.65322561856</v>
      </c>
      <c r="AW96" s="18">
        <f t="shared" si="561"/>
        <v>68.65322561856</v>
      </c>
      <c r="AX96" s="18">
        <f t="shared" si="561"/>
        <v>68.65322561856</v>
      </c>
      <c r="AY96" s="18">
        <f t="shared" si="561"/>
        <v>68.65322561856</v>
      </c>
      <c r="AZ96" s="18">
        <f t="shared" si="561"/>
        <v>68.65322561856</v>
      </c>
      <c r="BA96" s="18">
        <f t="shared" si="561"/>
        <v>68.65322561856</v>
      </c>
      <c r="BB96" s="18">
        <f t="shared" si="561"/>
        <v>68.65322561856</v>
      </c>
      <c r="BC96" s="18">
        <f t="shared" si="561"/>
        <v>68.65322561856</v>
      </c>
      <c r="BD96" s="18">
        <f t="shared" si="561"/>
        <v>68.65322561856</v>
      </c>
      <c r="BE96" s="18">
        <f t="shared" si="561"/>
        <v>68.65322561856</v>
      </c>
      <c r="BF96" s="18">
        <f t="shared" si="561"/>
        <v>68.65322561856</v>
      </c>
      <c r="BG96" s="18">
        <f t="shared" si="561"/>
        <v>68.65322561856</v>
      </c>
      <c r="BH96" s="18">
        <f t="shared" si="561"/>
        <v>68.65322561856</v>
      </c>
      <c r="BI96" s="18">
        <f t="shared" si="561"/>
        <v>68.65322561856</v>
      </c>
      <c r="BJ96" s="18">
        <f t="shared" si="561"/>
        <v>68.65322561856</v>
      </c>
      <c r="BK96" s="18">
        <f t="shared" si="561"/>
        <v>68.65322561856</v>
      </c>
      <c r="BL96" s="18">
        <f t="shared" si="561"/>
        <v>68.65322561856</v>
      </c>
      <c r="BM96" s="18">
        <f t="shared" si="561"/>
        <v>68.65322561856</v>
      </c>
      <c r="BN96" s="18">
        <f t="shared" si="561"/>
        <v>68.65322561856</v>
      </c>
      <c r="BO96" s="18">
        <f t="shared" si="561"/>
        <v>68.65322561856</v>
      </c>
      <c r="BP96" s="18">
        <f t="shared" si="561"/>
        <v>68.65322561856</v>
      </c>
      <c r="BQ96" s="18">
        <f t="shared" si="560"/>
        <v>68.65322561856</v>
      </c>
      <c r="BR96" s="18">
        <f t="shared" si="560"/>
        <v>68.65322561856</v>
      </c>
      <c r="BS96" s="18">
        <f t="shared" si="560"/>
        <v>68.65322561856</v>
      </c>
      <c r="BT96" s="18">
        <f t="shared" si="560"/>
        <v>68.65322561856</v>
      </c>
      <c r="BU96" s="18">
        <f t="shared" si="560"/>
        <v>68.65322561856</v>
      </c>
      <c r="BV96" s="18">
        <f t="shared" si="560"/>
        <v>68.65322561856</v>
      </c>
      <c r="BW96" s="18">
        <f t="shared" si="560"/>
        <v>68.65322561856</v>
      </c>
      <c r="BX96" s="18">
        <f t="shared" si="560"/>
        <v>68.65322561856</v>
      </c>
      <c r="BY96" s="18">
        <f t="shared" si="560"/>
        <v>68.65322561856</v>
      </c>
      <c r="BZ96" s="18">
        <f t="shared" si="560"/>
        <v>68.65322561856</v>
      </c>
      <c r="CA96" s="18">
        <f t="shared" si="560"/>
        <v>68.65322561856</v>
      </c>
      <c r="CB96" s="18">
        <f t="shared" si="560"/>
        <v>68.65322561856</v>
      </c>
      <c r="CC96" s="18">
        <f t="shared" si="560"/>
        <v>68.65322561856</v>
      </c>
      <c r="CD96" s="18">
        <f t="shared" si="560"/>
        <v>68.65322561856</v>
      </c>
      <c r="CE96" s="18">
        <f t="shared" si="560"/>
        <v>68.65322561856</v>
      </c>
      <c r="CF96" s="18">
        <f t="shared" si="560"/>
        <v>68.65322561856</v>
      </c>
      <c r="CG96" s="18">
        <f t="shared" si="560"/>
        <v>68.65322561856</v>
      </c>
      <c r="CH96" s="18">
        <f t="shared" si="560"/>
        <v>68.65322561856</v>
      </c>
      <c r="CI96" s="18">
        <f t="shared" si="560"/>
        <v>68.65322561856</v>
      </c>
      <c r="CJ96" s="18">
        <f t="shared" si="560"/>
        <v>68.65322561856</v>
      </c>
      <c r="CK96" s="18">
        <f t="shared" si="560"/>
        <v>68.65322561856</v>
      </c>
      <c r="CL96" s="18">
        <f t="shared" si="560"/>
        <v>68.65322561856</v>
      </c>
      <c r="CM96" s="18">
        <f t="shared" si="560"/>
        <v>68.65322561856</v>
      </c>
      <c r="CN96" s="18">
        <f t="shared" si="560"/>
        <v>68.65322561856</v>
      </c>
      <c r="CO96" s="18">
        <f t="shared" si="560"/>
        <v>68.65322561856</v>
      </c>
      <c r="CP96" s="18">
        <f t="shared" si="560"/>
        <v>68.65322561856</v>
      </c>
      <c r="CQ96" s="18">
        <f t="shared" si="560"/>
        <v>68.65322561856</v>
      </c>
      <c r="CR96" s="18">
        <f t="shared" si="560"/>
        <v>68.65322561856</v>
      </c>
      <c r="CS96" s="18">
        <f t="shared" si="560"/>
        <v>68.65322561856</v>
      </c>
      <c r="CT96" s="18">
        <f t="shared" si="560"/>
        <v>68.65322561856</v>
      </c>
      <c r="CU96" s="18">
        <f t="shared" si="560"/>
        <v>68.65322561856</v>
      </c>
      <c r="CV96" s="18">
        <f t="shared" si="560"/>
        <v>68.65322561856</v>
      </c>
      <c r="CW96" s="18">
        <f t="shared" si="560"/>
        <v>68.65322561856</v>
      </c>
      <c r="CX96" s="18">
        <f t="shared" si="560"/>
        <v>68.65322561856</v>
      </c>
      <c r="CY96" s="18">
        <f t="shared" si="560"/>
        <v>68.65322561856</v>
      </c>
      <c r="DA96" s="18" t="str">
        <f t="shared" si="550"/>
        <v>PA1</v>
      </c>
      <c r="DB96" s="18">
        <f t="shared" si="449"/>
        <v>68.65322561856</v>
      </c>
      <c r="DC96" s="18">
        <f t="shared" si="450"/>
        <v>137.30645123712</v>
      </c>
      <c r="DD96" s="18">
        <f t="shared" si="451"/>
        <v>205.95967685568002</v>
      </c>
      <c r="DE96" s="18">
        <f t="shared" si="452"/>
        <v>274.61290247424</v>
      </c>
      <c r="DF96" s="18">
        <f t="shared" si="453"/>
        <v>343.26612809279999</v>
      </c>
      <c r="DG96" s="18">
        <f t="shared" si="454"/>
        <v>411.91935371135997</v>
      </c>
      <c r="DH96" s="18">
        <f t="shared" si="455"/>
        <v>480.57257932991996</v>
      </c>
      <c r="DI96" s="18">
        <f t="shared" si="456"/>
        <v>549.22580494848</v>
      </c>
      <c r="DJ96" s="18">
        <f t="shared" si="457"/>
        <v>617.87903056703999</v>
      </c>
      <c r="DK96" s="18">
        <f t="shared" si="458"/>
        <v>686.53225618559998</v>
      </c>
      <c r="DL96" s="18">
        <f t="shared" si="459"/>
        <v>755.18548180415996</v>
      </c>
      <c r="DM96" s="18">
        <f t="shared" si="460"/>
        <v>823.83870742271995</v>
      </c>
      <c r="DN96" s="18">
        <f t="shared" si="461"/>
        <v>892.49193304127994</v>
      </c>
      <c r="DO96" s="18">
        <f t="shared" si="462"/>
        <v>961.14515865983992</v>
      </c>
      <c r="DP96" s="18">
        <f t="shared" si="463"/>
        <v>1029.7983842783999</v>
      </c>
      <c r="DQ96" s="18">
        <f t="shared" si="464"/>
        <v>1098.45160989696</v>
      </c>
      <c r="DR96" s="18">
        <f t="shared" si="465"/>
        <v>1167.1048355155201</v>
      </c>
      <c r="DS96" s="18">
        <f t="shared" si="466"/>
        <v>1235.7580611340802</v>
      </c>
      <c r="DT96" s="18">
        <f t="shared" si="467"/>
        <v>1304.4112867526403</v>
      </c>
      <c r="DU96" s="18">
        <f t="shared" si="468"/>
        <v>1373.0645123712004</v>
      </c>
      <c r="DV96" s="18">
        <f t="shared" si="469"/>
        <v>1441.7177379897605</v>
      </c>
      <c r="DW96" s="18">
        <f t="shared" si="470"/>
        <v>1510.3709636083206</v>
      </c>
      <c r="DX96" s="18">
        <f t="shared" si="471"/>
        <v>1579.0241892268807</v>
      </c>
      <c r="DY96" s="18">
        <f t="shared" si="472"/>
        <v>1647.6774148454408</v>
      </c>
      <c r="DZ96" s="18">
        <f t="shared" si="473"/>
        <v>1716.3306404640009</v>
      </c>
      <c r="EA96" s="18">
        <f t="shared" si="474"/>
        <v>1784.983866082561</v>
      </c>
      <c r="EB96" s="18">
        <f t="shared" si="475"/>
        <v>1853.6370917011211</v>
      </c>
      <c r="EC96" s="18">
        <f t="shared" si="476"/>
        <v>1922.2903173196812</v>
      </c>
      <c r="ED96" s="18">
        <f t="shared" si="477"/>
        <v>1990.9435429382413</v>
      </c>
      <c r="EE96" s="18">
        <f t="shared" si="478"/>
        <v>2059.5967685568012</v>
      </c>
      <c r="EF96" s="18">
        <f t="shared" si="479"/>
        <v>2128.2499941753613</v>
      </c>
      <c r="EG96" s="18">
        <f t="shared" si="480"/>
        <v>2196.9032197939214</v>
      </c>
      <c r="EH96" s="18">
        <f t="shared" si="481"/>
        <v>2265.5564454124815</v>
      </c>
      <c r="EI96" s="18">
        <f t="shared" si="482"/>
        <v>2334.2096710310416</v>
      </c>
      <c r="EJ96" s="18">
        <f t="shared" si="483"/>
        <v>2402.8628966496017</v>
      </c>
      <c r="EK96" s="18">
        <f t="shared" si="484"/>
        <v>2471.5161222681618</v>
      </c>
      <c r="EL96" s="18">
        <f t="shared" si="485"/>
        <v>2540.1693478867219</v>
      </c>
      <c r="EM96" s="18">
        <f t="shared" si="486"/>
        <v>2608.822573505282</v>
      </c>
      <c r="EN96" s="18">
        <f t="shared" si="487"/>
        <v>2677.4757991238421</v>
      </c>
      <c r="EO96" s="18">
        <f t="shared" si="488"/>
        <v>2746.1290247424022</v>
      </c>
      <c r="EP96" s="18">
        <f t="shared" si="489"/>
        <v>2814.7822503609623</v>
      </c>
      <c r="EQ96" s="18">
        <f t="shared" si="490"/>
        <v>2883.4354759795224</v>
      </c>
      <c r="ER96" s="18">
        <f t="shared" si="491"/>
        <v>2952.0887015980825</v>
      </c>
      <c r="ES96" s="18">
        <f t="shared" si="492"/>
        <v>3020.7419272166426</v>
      </c>
      <c r="ET96" s="18">
        <f t="shared" si="493"/>
        <v>3089.3951528352027</v>
      </c>
      <c r="EU96" s="18">
        <f t="shared" si="494"/>
        <v>3158.0483784537628</v>
      </c>
      <c r="EV96" s="18">
        <f t="shared" si="495"/>
        <v>3226.7016040723229</v>
      </c>
      <c r="EW96" s="18">
        <f t="shared" si="496"/>
        <v>3295.354829690883</v>
      </c>
      <c r="EX96" s="18">
        <f t="shared" si="497"/>
        <v>3364.0080553094431</v>
      </c>
      <c r="EY96" s="18">
        <f t="shared" si="498"/>
        <v>3432.6612809280032</v>
      </c>
      <c r="EZ96" s="18">
        <f t="shared" si="499"/>
        <v>3501.3145065465633</v>
      </c>
      <c r="FA96" s="18">
        <f t="shared" si="500"/>
        <v>3569.9677321651234</v>
      </c>
      <c r="FB96" s="18">
        <f t="shared" si="501"/>
        <v>3638.6209577836835</v>
      </c>
      <c r="FC96" s="18">
        <f t="shared" si="502"/>
        <v>3707.2741834022436</v>
      </c>
      <c r="FD96" s="18">
        <f t="shared" si="503"/>
        <v>3775.9274090208037</v>
      </c>
      <c r="FE96" s="18">
        <f t="shared" si="504"/>
        <v>3844.5806346393638</v>
      </c>
      <c r="FF96" s="18">
        <f t="shared" si="505"/>
        <v>3913.2338602579239</v>
      </c>
      <c r="FG96" s="18">
        <f t="shared" si="506"/>
        <v>3981.887085876484</v>
      </c>
      <c r="FH96" s="18">
        <f t="shared" si="507"/>
        <v>4050.5403114950441</v>
      </c>
      <c r="FI96" s="18">
        <f t="shared" si="508"/>
        <v>4119.1935371136042</v>
      </c>
      <c r="FJ96" s="18">
        <f t="shared" si="509"/>
        <v>4187.8467627321643</v>
      </c>
      <c r="FK96" s="18">
        <f t="shared" si="510"/>
        <v>4256.4999883507244</v>
      </c>
      <c r="FL96" s="18">
        <f t="shared" si="511"/>
        <v>4325.1532139692845</v>
      </c>
      <c r="FM96" s="18">
        <f t="shared" si="512"/>
        <v>4393.8064395878446</v>
      </c>
      <c r="FN96" s="18">
        <f t="shared" si="513"/>
        <v>4462.4596652064047</v>
      </c>
      <c r="FO96" s="18">
        <f t="shared" si="514"/>
        <v>4531.1128908249648</v>
      </c>
      <c r="FP96" s="18">
        <f t="shared" si="515"/>
        <v>4599.7661164435249</v>
      </c>
      <c r="FQ96" s="18">
        <f t="shared" si="516"/>
        <v>4668.419342062085</v>
      </c>
      <c r="FR96" s="18">
        <f t="shared" si="517"/>
        <v>4737.0725676806451</v>
      </c>
      <c r="FS96" s="18">
        <f t="shared" si="518"/>
        <v>4805.7257932992052</v>
      </c>
      <c r="FT96" s="18">
        <f t="shared" si="519"/>
        <v>4874.3790189177653</v>
      </c>
      <c r="FU96" s="18">
        <f t="shared" si="520"/>
        <v>4943.0322445363254</v>
      </c>
      <c r="FV96" s="18">
        <f t="shared" si="521"/>
        <v>5011.6854701548855</v>
      </c>
      <c r="FW96" s="18">
        <f t="shared" si="522"/>
        <v>5080.3386957734456</v>
      </c>
      <c r="FX96" s="18">
        <f t="shared" si="523"/>
        <v>5148.9919213920057</v>
      </c>
      <c r="FY96" s="18">
        <f t="shared" si="524"/>
        <v>5217.6451470105658</v>
      </c>
      <c r="FZ96" s="18">
        <f t="shared" si="525"/>
        <v>5286.2983726291259</v>
      </c>
      <c r="GA96" s="18">
        <f t="shared" si="526"/>
        <v>5354.951598247686</v>
      </c>
      <c r="GB96" s="18">
        <f t="shared" si="527"/>
        <v>5423.6048238662461</v>
      </c>
      <c r="GC96" s="18">
        <f t="shared" si="528"/>
        <v>5492.2580494848062</v>
      </c>
      <c r="GD96" s="18">
        <f t="shared" si="529"/>
        <v>5560.9112751033663</v>
      </c>
      <c r="GE96" s="18">
        <f t="shared" si="530"/>
        <v>5629.5645007219264</v>
      </c>
      <c r="GF96" s="18">
        <f t="shared" si="531"/>
        <v>5698.2177263404865</v>
      </c>
      <c r="GG96" s="18">
        <f t="shared" si="532"/>
        <v>5766.8709519590466</v>
      </c>
      <c r="GH96" s="18">
        <f t="shared" si="533"/>
        <v>5835.5241775776067</v>
      </c>
      <c r="GI96" s="18">
        <f t="shared" si="534"/>
        <v>5904.1774031961668</v>
      </c>
      <c r="GJ96" s="18">
        <f t="shared" si="535"/>
        <v>5972.8306288147269</v>
      </c>
      <c r="GK96" s="18">
        <f t="shared" si="536"/>
        <v>6041.483854433287</v>
      </c>
      <c r="GL96" s="18">
        <f t="shared" si="537"/>
        <v>6110.1370800518471</v>
      </c>
      <c r="GM96" s="18">
        <f t="shared" si="538"/>
        <v>6178.7903056704072</v>
      </c>
      <c r="GN96" s="18">
        <f t="shared" si="539"/>
        <v>6247.4435312889673</v>
      </c>
      <c r="GO96" s="18">
        <f t="shared" si="540"/>
        <v>6316.0967569075274</v>
      </c>
      <c r="GP96" s="18">
        <f t="shared" si="541"/>
        <v>6384.7499825260875</v>
      </c>
      <c r="GQ96" s="18">
        <f t="shared" si="542"/>
        <v>6453.4032081446476</v>
      </c>
      <c r="GR96" s="18">
        <f t="shared" si="543"/>
        <v>6522.0564337632077</v>
      </c>
      <c r="GS96" s="18">
        <f t="shared" si="544"/>
        <v>6590.7096593817678</v>
      </c>
      <c r="GT96" s="18">
        <f t="shared" si="545"/>
        <v>6659.3628850003279</v>
      </c>
      <c r="GU96" s="18">
        <f t="shared" si="546"/>
        <v>6728.016110618888</v>
      </c>
      <c r="GV96" s="18">
        <f t="shared" si="547"/>
        <v>6796.6693362374481</v>
      </c>
      <c r="GW96" s="18">
        <f t="shared" si="548"/>
        <v>6865.3225618560082</v>
      </c>
      <c r="GX96" s="18"/>
    </row>
    <row r="98" spans="1:206" x14ac:dyDescent="0.25">
      <c r="B98" t="s">
        <v>269</v>
      </c>
    </row>
    <row r="99" spans="1:206" x14ac:dyDescent="0.25">
      <c r="B99" t="s">
        <v>111</v>
      </c>
      <c r="C99" t="s">
        <v>272</v>
      </c>
      <c r="D99" s="19">
        <v>1</v>
      </c>
      <c r="E99" s="19">
        <v>2</v>
      </c>
      <c r="F99" s="19">
        <v>3</v>
      </c>
      <c r="G99" s="19">
        <v>4</v>
      </c>
      <c r="H99" s="19">
        <v>5</v>
      </c>
      <c r="I99" s="19">
        <v>6</v>
      </c>
      <c r="J99" s="19">
        <v>7</v>
      </c>
      <c r="K99" s="19">
        <v>8</v>
      </c>
      <c r="L99" s="19">
        <v>9</v>
      </c>
      <c r="M99" s="19">
        <v>10</v>
      </c>
      <c r="N99" s="19">
        <v>11</v>
      </c>
      <c r="O99" s="19">
        <v>12</v>
      </c>
      <c r="P99" s="19">
        <v>13</v>
      </c>
      <c r="Q99" s="19">
        <v>14</v>
      </c>
      <c r="R99" s="19">
        <v>15</v>
      </c>
      <c r="S99" s="19">
        <v>16</v>
      </c>
      <c r="T99" s="19">
        <v>17</v>
      </c>
      <c r="U99" s="19">
        <v>18</v>
      </c>
      <c r="V99" s="19">
        <v>19</v>
      </c>
      <c r="W99" s="19">
        <v>20</v>
      </c>
      <c r="X99" s="19">
        <v>21</v>
      </c>
      <c r="Y99" s="19">
        <v>22</v>
      </c>
      <c r="Z99" s="19">
        <v>23</v>
      </c>
      <c r="AA99" s="19">
        <v>24</v>
      </c>
      <c r="AB99" s="19">
        <v>25</v>
      </c>
      <c r="AC99" s="19">
        <v>26</v>
      </c>
      <c r="AD99" s="19">
        <v>27</v>
      </c>
      <c r="AE99" s="19">
        <v>28</v>
      </c>
      <c r="AF99" s="19">
        <v>29</v>
      </c>
      <c r="AG99" s="19">
        <v>30</v>
      </c>
      <c r="AH99" s="19">
        <v>31</v>
      </c>
      <c r="AI99" s="19">
        <v>32</v>
      </c>
      <c r="AJ99" s="19">
        <v>33</v>
      </c>
      <c r="AK99" s="19">
        <v>34</v>
      </c>
      <c r="AL99" s="19">
        <v>35</v>
      </c>
      <c r="AM99" s="19">
        <v>36</v>
      </c>
      <c r="AN99" s="19">
        <v>37</v>
      </c>
      <c r="AO99" s="19">
        <v>38</v>
      </c>
      <c r="AP99" s="19">
        <v>39</v>
      </c>
      <c r="AQ99" s="19">
        <v>40</v>
      </c>
      <c r="AR99" s="19">
        <v>41</v>
      </c>
      <c r="AS99" s="19">
        <v>42</v>
      </c>
      <c r="AT99" s="19">
        <v>43</v>
      </c>
      <c r="AU99" s="19">
        <v>44</v>
      </c>
      <c r="AV99" s="19">
        <v>45</v>
      </c>
      <c r="AW99" s="19">
        <v>46</v>
      </c>
      <c r="AX99" s="19">
        <v>47</v>
      </c>
      <c r="AY99" s="19">
        <v>48</v>
      </c>
      <c r="AZ99" s="19">
        <v>49</v>
      </c>
      <c r="BA99" s="19">
        <v>50</v>
      </c>
      <c r="BB99" s="19">
        <v>51</v>
      </c>
      <c r="BC99" s="19">
        <v>52</v>
      </c>
      <c r="BD99" s="19">
        <v>53</v>
      </c>
      <c r="BE99" s="19">
        <v>54</v>
      </c>
      <c r="BF99" s="19">
        <v>55</v>
      </c>
      <c r="BG99" s="19">
        <v>56</v>
      </c>
      <c r="BH99" s="19">
        <v>57</v>
      </c>
      <c r="BI99" s="19">
        <v>58</v>
      </c>
      <c r="BJ99" s="19">
        <v>59</v>
      </c>
      <c r="BK99" s="19">
        <v>60</v>
      </c>
      <c r="BL99" s="19">
        <v>61</v>
      </c>
      <c r="BM99" s="19">
        <v>62</v>
      </c>
      <c r="BN99" s="19">
        <v>63</v>
      </c>
      <c r="BO99" s="19">
        <v>64</v>
      </c>
      <c r="BP99" s="19">
        <v>65</v>
      </c>
      <c r="BQ99" s="19">
        <v>66</v>
      </c>
      <c r="BR99" s="19">
        <v>67</v>
      </c>
      <c r="BS99" s="19">
        <v>68</v>
      </c>
      <c r="BT99" s="19">
        <v>69</v>
      </c>
      <c r="BU99" s="19">
        <v>70</v>
      </c>
      <c r="BV99" s="19">
        <v>71</v>
      </c>
      <c r="BW99" s="19">
        <v>72</v>
      </c>
      <c r="BX99" s="19">
        <v>73</v>
      </c>
      <c r="BY99" s="19">
        <v>74</v>
      </c>
      <c r="BZ99" s="19">
        <v>75</v>
      </c>
      <c r="CA99" s="19">
        <v>76</v>
      </c>
      <c r="CB99" s="19">
        <v>77</v>
      </c>
      <c r="CC99" s="19">
        <v>78</v>
      </c>
      <c r="CD99" s="19">
        <v>79</v>
      </c>
      <c r="CE99" s="19">
        <v>80</v>
      </c>
      <c r="CF99" s="19">
        <v>81</v>
      </c>
      <c r="CG99" s="19">
        <v>82</v>
      </c>
      <c r="CH99" s="19">
        <v>83</v>
      </c>
      <c r="CI99" s="19">
        <v>84</v>
      </c>
      <c r="CJ99" s="19">
        <v>85</v>
      </c>
      <c r="CK99" s="19">
        <v>86</v>
      </c>
      <c r="CL99" s="19">
        <v>87</v>
      </c>
      <c r="CM99" s="19">
        <v>88</v>
      </c>
      <c r="CN99" s="19">
        <v>89</v>
      </c>
      <c r="CO99" s="19">
        <v>90</v>
      </c>
      <c r="CP99" s="19">
        <v>91</v>
      </c>
      <c r="CQ99" s="19">
        <v>92</v>
      </c>
      <c r="CR99" s="19">
        <v>93</v>
      </c>
      <c r="CS99" s="19">
        <v>94</v>
      </c>
      <c r="CT99" s="19">
        <v>95</v>
      </c>
      <c r="CU99" s="19">
        <v>96</v>
      </c>
      <c r="CV99" s="19">
        <v>97</v>
      </c>
      <c r="CW99" s="19">
        <v>98</v>
      </c>
      <c r="CX99" s="19">
        <v>99</v>
      </c>
      <c r="CY99" s="19">
        <v>100</v>
      </c>
    </row>
    <row r="100" spans="1:206" x14ac:dyDescent="0.25">
      <c r="A100" t="s">
        <v>38</v>
      </c>
      <c r="B100" s="2" t="s">
        <v>273</v>
      </c>
      <c r="C100" t="s">
        <v>271</v>
      </c>
      <c r="D100" s="6">
        <v>3</v>
      </c>
      <c r="E100" s="6">
        <v>3</v>
      </c>
      <c r="F100" s="6">
        <v>3</v>
      </c>
      <c r="G100" s="109">
        <v>1</v>
      </c>
      <c r="H100" s="109">
        <v>1</v>
      </c>
      <c r="I100" s="109">
        <v>1</v>
      </c>
      <c r="J100" s="109">
        <v>1</v>
      </c>
      <c r="K100" s="109">
        <v>1</v>
      </c>
      <c r="L100" s="109">
        <v>1</v>
      </c>
      <c r="M100" s="109">
        <v>1</v>
      </c>
      <c r="N100" s="109">
        <v>1</v>
      </c>
      <c r="O100" s="109">
        <v>1</v>
      </c>
      <c r="P100" s="109">
        <v>1</v>
      </c>
      <c r="Q100" s="109">
        <v>1</v>
      </c>
      <c r="R100" s="109">
        <v>1</v>
      </c>
      <c r="S100" s="109">
        <v>1</v>
      </c>
      <c r="T100" s="109">
        <v>1</v>
      </c>
      <c r="U100" s="109">
        <v>1</v>
      </c>
      <c r="V100" s="109">
        <v>1</v>
      </c>
      <c r="W100" s="109">
        <v>1</v>
      </c>
      <c r="X100" s="109">
        <v>1</v>
      </c>
      <c r="Y100" s="109">
        <v>1</v>
      </c>
      <c r="Z100" s="109">
        <v>1</v>
      </c>
      <c r="AA100" s="109">
        <v>1</v>
      </c>
      <c r="AB100" s="109">
        <v>1</v>
      </c>
      <c r="AC100" s="109">
        <v>1</v>
      </c>
      <c r="AD100" s="109">
        <v>1</v>
      </c>
      <c r="AE100" s="109">
        <v>1</v>
      </c>
      <c r="AF100" s="109">
        <v>1</v>
      </c>
      <c r="AG100" s="109">
        <v>1</v>
      </c>
      <c r="AH100" s="109">
        <v>1</v>
      </c>
      <c r="AI100" s="109">
        <v>1</v>
      </c>
      <c r="AJ100" s="109">
        <v>1</v>
      </c>
      <c r="AK100" s="109">
        <v>1</v>
      </c>
      <c r="AL100" s="109">
        <v>1</v>
      </c>
      <c r="AM100" s="109">
        <v>1</v>
      </c>
      <c r="AN100" s="109">
        <v>1</v>
      </c>
      <c r="AO100" s="109">
        <v>1</v>
      </c>
      <c r="AP100" s="109">
        <v>1</v>
      </c>
      <c r="AQ100" s="109">
        <v>1</v>
      </c>
      <c r="AR100" s="109">
        <v>1</v>
      </c>
      <c r="AS100" s="109">
        <v>1</v>
      </c>
      <c r="AT100" s="109">
        <v>1</v>
      </c>
      <c r="AU100" s="109">
        <v>1</v>
      </c>
      <c r="AV100" s="109">
        <v>1</v>
      </c>
      <c r="AW100" s="109">
        <v>1</v>
      </c>
      <c r="AX100" s="109">
        <v>1</v>
      </c>
      <c r="AY100" s="109">
        <v>1</v>
      </c>
      <c r="AZ100" s="109">
        <v>1</v>
      </c>
      <c r="BA100" s="109">
        <v>1</v>
      </c>
      <c r="BB100" s="109">
        <v>1</v>
      </c>
      <c r="BC100" s="109">
        <v>1</v>
      </c>
      <c r="BD100" s="109">
        <v>1</v>
      </c>
      <c r="BE100" s="109">
        <v>1</v>
      </c>
      <c r="BF100" s="109">
        <v>1</v>
      </c>
      <c r="BG100" s="109">
        <v>1</v>
      </c>
      <c r="BH100" s="109">
        <v>1</v>
      </c>
      <c r="BI100" s="109">
        <v>1</v>
      </c>
      <c r="BJ100" s="109">
        <v>1</v>
      </c>
      <c r="BK100" s="109">
        <v>1</v>
      </c>
      <c r="BL100" s="109">
        <v>1</v>
      </c>
      <c r="BM100" s="109">
        <v>1</v>
      </c>
      <c r="BN100" s="109">
        <v>1</v>
      </c>
      <c r="BO100" s="109">
        <v>1</v>
      </c>
      <c r="BP100" s="109">
        <v>1</v>
      </c>
      <c r="BQ100" s="109">
        <v>1</v>
      </c>
      <c r="BR100" s="109">
        <v>1</v>
      </c>
      <c r="BS100" s="109">
        <v>1</v>
      </c>
      <c r="BT100" s="109">
        <v>1</v>
      </c>
      <c r="BU100" s="109">
        <v>1</v>
      </c>
      <c r="BV100" s="109">
        <v>1</v>
      </c>
      <c r="BW100" s="109">
        <v>1</v>
      </c>
      <c r="BX100" s="109">
        <v>1</v>
      </c>
      <c r="BY100" s="109">
        <v>1</v>
      </c>
      <c r="BZ100" s="109">
        <v>1</v>
      </c>
      <c r="CA100" s="109">
        <v>1</v>
      </c>
      <c r="CB100" s="109">
        <v>1</v>
      </c>
      <c r="CC100" s="109">
        <v>1</v>
      </c>
      <c r="CD100" s="109">
        <v>1</v>
      </c>
      <c r="CE100" s="109">
        <v>1</v>
      </c>
      <c r="CF100" s="109">
        <v>1</v>
      </c>
      <c r="CG100" s="109">
        <v>1</v>
      </c>
      <c r="CH100" s="109">
        <v>1</v>
      </c>
      <c r="CI100" s="109">
        <v>1</v>
      </c>
      <c r="CJ100" s="109">
        <v>1</v>
      </c>
      <c r="CK100" s="109">
        <v>1</v>
      </c>
      <c r="CL100" s="109">
        <v>1</v>
      </c>
      <c r="CM100" s="109">
        <v>1</v>
      </c>
      <c r="CN100" s="109">
        <v>1</v>
      </c>
      <c r="CO100" s="109">
        <v>1</v>
      </c>
      <c r="CP100" s="109">
        <v>1</v>
      </c>
      <c r="CQ100" s="109">
        <v>1</v>
      </c>
      <c r="CR100" s="109">
        <v>1</v>
      </c>
      <c r="CS100" s="109">
        <v>1</v>
      </c>
      <c r="CT100" s="109">
        <v>1</v>
      </c>
      <c r="CU100" s="109">
        <v>1</v>
      </c>
      <c r="CV100" s="109">
        <v>1</v>
      </c>
      <c r="CW100" s="109">
        <v>1</v>
      </c>
      <c r="CX100" s="109">
        <v>1</v>
      </c>
      <c r="CY100" s="109">
        <v>1</v>
      </c>
      <c r="DA100" t="s">
        <v>111</v>
      </c>
      <c r="DB100">
        <v>1</v>
      </c>
      <c r="DC100">
        <v>2</v>
      </c>
      <c r="DD100">
        <v>3</v>
      </c>
      <c r="DE100">
        <v>4</v>
      </c>
      <c r="DF100">
        <v>5</v>
      </c>
      <c r="DG100">
        <v>6</v>
      </c>
      <c r="DH100">
        <v>7</v>
      </c>
      <c r="DI100">
        <v>8</v>
      </c>
      <c r="DJ100">
        <v>9</v>
      </c>
      <c r="DK100">
        <v>10</v>
      </c>
      <c r="DL100">
        <v>11</v>
      </c>
      <c r="DM100">
        <v>12</v>
      </c>
      <c r="DN100">
        <v>13</v>
      </c>
      <c r="DO100">
        <v>14</v>
      </c>
      <c r="DP100">
        <v>15</v>
      </c>
      <c r="DQ100">
        <v>16</v>
      </c>
      <c r="DR100">
        <v>17</v>
      </c>
      <c r="DS100">
        <v>18</v>
      </c>
      <c r="DT100">
        <v>19</v>
      </c>
      <c r="DU100">
        <v>20</v>
      </c>
      <c r="DV100">
        <v>21</v>
      </c>
      <c r="DW100">
        <v>22</v>
      </c>
      <c r="DX100">
        <v>23</v>
      </c>
      <c r="DY100">
        <v>24</v>
      </c>
      <c r="DZ100">
        <v>25</v>
      </c>
      <c r="EA100">
        <v>26</v>
      </c>
      <c r="EB100">
        <v>27</v>
      </c>
      <c r="EC100">
        <v>28</v>
      </c>
      <c r="ED100">
        <v>29</v>
      </c>
      <c r="EE100">
        <v>30</v>
      </c>
      <c r="EF100">
        <v>31</v>
      </c>
      <c r="EG100">
        <v>32</v>
      </c>
      <c r="EH100">
        <v>33</v>
      </c>
      <c r="EI100">
        <v>34</v>
      </c>
      <c r="EJ100">
        <v>35</v>
      </c>
      <c r="EK100">
        <v>36</v>
      </c>
      <c r="EL100">
        <v>37</v>
      </c>
      <c r="EM100">
        <v>38</v>
      </c>
      <c r="EN100">
        <v>39</v>
      </c>
      <c r="EO100">
        <v>40</v>
      </c>
      <c r="EP100">
        <v>41</v>
      </c>
      <c r="EQ100">
        <v>42</v>
      </c>
      <c r="ER100">
        <v>43</v>
      </c>
      <c r="ES100">
        <v>44</v>
      </c>
      <c r="ET100">
        <v>45</v>
      </c>
      <c r="EU100">
        <v>46</v>
      </c>
      <c r="EV100">
        <v>47</v>
      </c>
      <c r="EW100">
        <v>48</v>
      </c>
      <c r="EX100">
        <v>49</v>
      </c>
      <c r="EY100">
        <v>50</v>
      </c>
      <c r="EZ100">
        <v>51</v>
      </c>
      <c r="FA100">
        <v>52</v>
      </c>
      <c r="FB100">
        <v>53</v>
      </c>
      <c r="FC100">
        <v>54</v>
      </c>
      <c r="FD100">
        <v>55</v>
      </c>
      <c r="FE100">
        <v>56</v>
      </c>
      <c r="FF100">
        <v>57</v>
      </c>
      <c r="FG100">
        <v>58</v>
      </c>
      <c r="FH100">
        <v>59</v>
      </c>
      <c r="FI100">
        <v>60</v>
      </c>
      <c r="FJ100">
        <v>61</v>
      </c>
      <c r="FK100">
        <v>62</v>
      </c>
      <c r="FL100">
        <v>63</v>
      </c>
      <c r="FM100">
        <v>64</v>
      </c>
      <c r="FN100">
        <v>65</v>
      </c>
      <c r="FO100">
        <v>66</v>
      </c>
      <c r="FP100">
        <v>67</v>
      </c>
      <c r="FQ100">
        <v>68</v>
      </c>
      <c r="FR100">
        <v>69</v>
      </c>
      <c r="FS100">
        <v>70</v>
      </c>
      <c r="FT100">
        <v>71</v>
      </c>
      <c r="FU100">
        <v>72</v>
      </c>
      <c r="FV100">
        <v>73</v>
      </c>
      <c r="FW100">
        <v>74</v>
      </c>
      <c r="FX100">
        <v>75</v>
      </c>
      <c r="FY100">
        <v>76</v>
      </c>
      <c r="FZ100">
        <v>77</v>
      </c>
      <c r="GA100">
        <v>78</v>
      </c>
      <c r="GB100">
        <v>79</v>
      </c>
      <c r="GC100">
        <v>80</v>
      </c>
      <c r="GD100">
        <v>81</v>
      </c>
      <c r="GE100">
        <v>82</v>
      </c>
      <c r="GF100">
        <v>83</v>
      </c>
      <c r="GG100">
        <v>84</v>
      </c>
      <c r="GH100">
        <v>85</v>
      </c>
      <c r="GI100">
        <v>86</v>
      </c>
      <c r="GJ100">
        <v>87</v>
      </c>
      <c r="GK100">
        <v>88</v>
      </c>
      <c r="GL100">
        <v>89</v>
      </c>
      <c r="GM100">
        <v>90</v>
      </c>
      <c r="GN100">
        <v>91</v>
      </c>
      <c r="GO100">
        <v>92</v>
      </c>
      <c r="GP100">
        <v>93</v>
      </c>
      <c r="GQ100">
        <v>94</v>
      </c>
      <c r="GR100">
        <v>95</v>
      </c>
      <c r="GS100">
        <v>96</v>
      </c>
      <c r="GT100">
        <v>97</v>
      </c>
      <c r="GU100">
        <v>98</v>
      </c>
      <c r="GV100">
        <v>99</v>
      </c>
      <c r="GW100">
        <v>100</v>
      </c>
    </row>
    <row r="101" spans="1:206" x14ac:dyDescent="0.25">
      <c r="B101" t="s">
        <v>39</v>
      </c>
      <c r="C101">
        <v>3.24</v>
      </c>
      <c r="D101" s="18">
        <f t="shared" ref="D101:D102" si="562">((($B$11*$C101)*D$100)*$B$5)*$B$3+((($B$11*$C101)*D$100)*(1-$B$5))</f>
        <v>762.79253637996021</v>
      </c>
      <c r="E101" s="18">
        <f t="shared" ref="E101:BP104" si="563">((($B$11*$C101)*E$100)*$B$5)*$B$3+((($B$11*$C101)*E$100)*(1-$B$5))</f>
        <v>762.79253637996021</v>
      </c>
      <c r="F101" s="18">
        <f t="shared" si="563"/>
        <v>762.79253637996021</v>
      </c>
      <c r="G101" s="18">
        <f t="shared" si="563"/>
        <v>254.26417879332001</v>
      </c>
      <c r="H101" s="18">
        <f t="shared" si="563"/>
        <v>254.26417879332001</v>
      </c>
      <c r="I101" s="18">
        <f t="shared" si="563"/>
        <v>254.26417879332001</v>
      </c>
      <c r="J101" s="18">
        <f t="shared" si="563"/>
        <v>254.26417879332001</v>
      </c>
      <c r="K101" s="18">
        <f t="shared" si="563"/>
        <v>254.26417879332001</v>
      </c>
      <c r="L101" s="18">
        <f t="shared" si="563"/>
        <v>254.26417879332001</v>
      </c>
      <c r="M101" s="18">
        <f t="shared" si="563"/>
        <v>254.26417879332001</v>
      </c>
      <c r="N101" s="18">
        <f t="shared" si="563"/>
        <v>254.26417879332001</v>
      </c>
      <c r="O101" s="18">
        <f t="shared" si="563"/>
        <v>254.26417879332001</v>
      </c>
      <c r="P101" s="18">
        <f t="shared" si="563"/>
        <v>254.26417879332001</v>
      </c>
      <c r="Q101" s="18">
        <f t="shared" si="563"/>
        <v>254.26417879332001</v>
      </c>
      <c r="R101" s="18">
        <f t="shared" si="563"/>
        <v>254.26417879332001</v>
      </c>
      <c r="S101" s="18">
        <f t="shared" si="563"/>
        <v>254.26417879332001</v>
      </c>
      <c r="T101" s="18">
        <f t="shared" si="563"/>
        <v>254.26417879332001</v>
      </c>
      <c r="U101" s="18">
        <f t="shared" si="563"/>
        <v>254.26417879332001</v>
      </c>
      <c r="V101" s="18">
        <f t="shared" si="563"/>
        <v>254.26417879332001</v>
      </c>
      <c r="W101" s="18">
        <f t="shared" si="563"/>
        <v>254.26417879332001</v>
      </c>
      <c r="X101" s="18">
        <f t="shared" si="563"/>
        <v>254.26417879332001</v>
      </c>
      <c r="Y101" s="18">
        <f t="shared" si="563"/>
        <v>254.26417879332001</v>
      </c>
      <c r="Z101" s="18">
        <f t="shared" si="563"/>
        <v>254.26417879332001</v>
      </c>
      <c r="AA101" s="18">
        <f t="shared" si="563"/>
        <v>254.26417879332001</v>
      </c>
      <c r="AB101" s="18">
        <f t="shared" si="563"/>
        <v>254.26417879332001</v>
      </c>
      <c r="AC101" s="18">
        <f t="shared" si="563"/>
        <v>254.26417879332001</v>
      </c>
      <c r="AD101" s="18">
        <f t="shared" si="563"/>
        <v>254.26417879332001</v>
      </c>
      <c r="AE101" s="18">
        <f t="shared" si="563"/>
        <v>254.26417879332001</v>
      </c>
      <c r="AF101" s="18">
        <f t="shared" si="563"/>
        <v>254.26417879332001</v>
      </c>
      <c r="AG101" s="18">
        <f t="shared" si="563"/>
        <v>254.26417879332001</v>
      </c>
      <c r="AH101" s="18">
        <f t="shared" si="563"/>
        <v>254.26417879332001</v>
      </c>
      <c r="AI101" s="18">
        <f t="shared" si="563"/>
        <v>254.26417879332001</v>
      </c>
      <c r="AJ101" s="18">
        <f t="shared" si="563"/>
        <v>254.26417879332001</v>
      </c>
      <c r="AK101" s="18">
        <f t="shared" si="563"/>
        <v>254.26417879332001</v>
      </c>
      <c r="AL101" s="18">
        <f t="shared" si="563"/>
        <v>254.26417879332001</v>
      </c>
      <c r="AM101" s="18">
        <f t="shared" si="563"/>
        <v>254.26417879332001</v>
      </c>
      <c r="AN101" s="18">
        <f t="shared" si="563"/>
        <v>254.26417879332001</v>
      </c>
      <c r="AO101" s="18">
        <f t="shared" si="563"/>
        <v>254.26417879332001</v>
      </c>
      <c r="AP101" s="18">
        <f t="shared" si="563"/>
        <v>254.26417879332001</v>
      </c>
      <c r="AQ101" s="18">
        <f t="shared" si="563"/>
        <v>254.26417879332001</v>
      </c>
      <c r="AR101" s="18">
        <f t="shared" si="563"/>
        <v>254.26417879332001</v>
      </c>
      <c r="AS101" s="18">
        <f t="shared" si="563"/>
        <v>254.26417879332001</v>
      </c>
      <c r="AT101" s="18">
        <f t="shared" si="563"/>
        <v>254.26417879332001</v>
      </c>
      <c r="AU101" s="18">
        <f t="shared" si="563"/>
        <v>254.26417879332001</v>
      </c>
      <c r="AV101" s="18">
        <f t="shared" si="563"/>
        <v>254.26417879332001</v>
      </c>
      <c r="AW101" s="18">
        <f t="shared" si="563"/>
        <v>254.26417879332001</v>
      </c>
      <c r="AX101" s="18">
        <f t="shared" si="563"/>
        <v>254.26417879332001</v>
      </c>
      <c r="AY101" s="18">
        <f t="shared" si="563"/>
        <v>254.26417879332001</v>
      </c>
      <c r="AZ101" s="18">
        <f t="shared" si="563"/>
        <v>254.26417879332001</v>
      </c>
      <c r="BA101" s="18">
        <f t="shared" si="563"/>
        <v>254.26417879332001</v>
      </c>
      <c r="BB101" s="18">
        <f t="shared" si="563"/>
        <v>254.26417879332001</v>
      </c>
      <c r="BC101" s="18">
        <f t="shared" si="563"/>
        <v>254.26417879332001</v>
      </c>
      <c r="BD101" s="18">
        <f t="shared" si="563"/>
        <v>254.26417879332001</v>
      </c>
      <c r="BE101" s="18">
        <f t="shared" si="563"/>
        <v>254.26417879332001</v>
      </c>
      <c r="BF101" s="18">
        <f t="shared" si="563"/>
        <v>254.26417879332001</v>
      </c>
      <c r="BG101" s="18">
        <f t="shared" si="563"/>
        <v>254.26417879332001</v>
      </c>
      <c r="BH101" s="18">
        <f t="shared" si="563"/>
        <v>254.26417879332001</v>
      </c>
      <c r="BI101" s="18">
        <f t="shared" si="563"/>
        <v>254.26417879332001</v>
      </c>
      <c r="BJ101" s="18">
        <f t="shared" si="563"/>
        <v>254.26417879332001</v>
      </c>
      <c r="BK101" s="18">
        <f t="shared" si="563"/>
        <v>254.26417879332001</v>
      </c>
      <c r="BL101" s="18">
        <f t="shared" si="563"/>
        <v>254.26417879332001</v>
      </c>
      <c r="BM101" s="18">
        <f t="shared" si="563"/>
        <v>254.26417879332001</v>
      </c>
      <c r="BN101" s="18">
        <f t="shared" si="563"/>
        <v>254.26417879332001</v>
      </c>
      <c r="BO101" s="18">
        <f t="shared" si="563"/>
        <v>254.26417879332001</v>
      </c>
      <c r="BP101" s="18">
        <f t="shared" si="563"/>
        <v>254.26417879332001</v>
      </c>
      <c r="BQ101" s="18">
        <f t="shared" ref="BQ101:CY106" si="564">((($B$11*$C101)*BQ$100)*$B$5)*$B$3+((($B$11*$C101)*BQ$100)*(1-$B$5))</f>
        <v>254.26417879332001</v>
      </c>
      <c r="BR101" s="18">
        <f t="shared" si="564"/>
        <v>254.26417879332001</v>
      </c>
      <c r="BS101" s="18">
        <f t="shared" si="564"/>
        <v>254.26417879332001</v>
      </c>
      <c r="BT101" s="18">
        <f t="shared" si="564"/>
        <v>254.26417879332001</v>
      </c>
      <c r="BU101" s="18">
        <f t="shared" si="564"/>
        <v>254.26417879332001</v>
      </c>
      <c r="BV101" s="18">
        <f t="shared" si="564"/>
        <v>254.26417879332001</v>
      </c>
      <c r="BW101" s="18">
        <f t="shared" si="564"/>
        <v>254.26417879332001</v>
      </c>
      <c r="BX101" s="18">
        <f t="shared" si="564"/>
        <v>254.26417879332001</v>
      </c>
      <c r="BY101" s="18">
        <f t="shared" si="564"/>
        <v>254.26417879332001</v>
      </c>
      <c r="BZ101" s="18">
        <f t="shared" si="564"/>
        <v>254.26417879332001</v>
      </c>
      <c r="CA101" s="18">
        <f t="shared" si="564"/>
        <v>254.26417879332001</v>
      </c>
      <c r="CB101" s="18">
        <f t="shared" si="564"/>
        <v>254.26417879332001</v>
      </c>
      <c r="CC101" s="18">
        <f t="shared" si="564"/>
        <v>254.26417879332001</v>
      </c>
      <c r="CD101" s="18">
        <f t="shared" si="564"/>
        <v>254.26417879332001</v>
      </c>
      <c r="CE101" s="18">
        <f t="shared" si="564"/>
        <v>254.26417879332001</v>
      </c>
      <c r="CF101" s="18">
        <f t="shared" si="564"/>
        <v>254.26417879332001</v>
      </c>
      <c r="CG101" s="18">
        <f t="shared" si="564"/>
        <v>254.26417879332001</v>
      </c>
      <c r="CH101" s="18">
        <f t="shared" si="564"/>
        <v>254.26417879332001</v>
      </c>
      <c r="CI101" s="18">
        <f t="shared" si="564"/>
        <v>254.26417879332001</v>
      </c>
      <c r="CJ101" s="18">
        <f t="shared" si="564"/>
        <v>254.26417879332001</v>
      </c>
      <c r="CK101" s="18">
        <f t="shared" si="564"/>
        <v>254.26417879332001</v>
      </c>
      <c r="CL101" s="18">
        <f t="shared" si="564"/>
        <v>254.26417879332001</v>
      </c>
      <c r="CM101" s="18">
        <f t="shared" si="564"/>
        <v>254.26417879332001</v>
      </c>
      <c r="CN101" s="18">
        <f t="shared" si="564"/>
        <v>254.26417879332001</v>
      </c>
      <c r="CO101" s="18">
        <f t="shared" si="564"/>
        <v>254.26417879332001</v>
      </c>
      <c r="CP101" s="18">
        <f t="shared" si="564"/>
        <v>254.26417879332001</v>
      </c>
      <c r="CQ101" s="18">
        <f t="shared" si="564"/>
        <v>254.26417879332001</v>
      </c>
      <c r="CR101" s="18">
        <f t="shared" si="564"/>
        <v>254.26417879332001</v>
      </c>
      <c r="CS101" s="18">
        <f t="shared" si="564"/>
        <v>254.26417879332001</v>
      </c>
      <c r="CT101" s="18">
        <f t="shared" si="564"/>
        <v>254.26417879332001</v>
      </c>
      <c r="CU101" s="18">
        <f t="shared" si="564"/>
        <v>254.26417879332001</v>
      </c>
      <c r="CV101" s="18">
        <f t="shared" si="564"/>
        <v>254.26417879332001</v>
      </c>
      <c r="CW101" s="18">
        <f t="shared" si="564"/>
        <v>254.26417879332001</v>
      </c>
      <c r="CX101" s="18">
        <f t="shared" si="564"/>
        <v>254.26417879332001</v>
      </c>
      <c r="CY101" s="18">
        <f t="shared" si="564"/>
        <v>254.26417879332001</v>
      </c>
      <c r="DA101" s="18" t="str">
        <f>+B101</f>
        <v>NA</v>
      </c>
      <c r="DB101" s="18">
        <f t="shared" ref="DB101" si="565">D101</f>
        <v>762.79253637996021</v>
      </c>
      <c r="DC101" s="18">
        <f t="shared" ref="DC101" si="566">SUM(D101:E101)</f>
        <v>1525.5850727599204</v>
      </c>
      <c r="DD101" s="18">
        <f t="shared" ref="DD101" si="567">+DC101+F101</f>
        <v>2288.3776091398804</v>
      </c>
      <c r="DE101" s="18">
        <f t="shared" ref="DE101" si="568">+DD101+G101</f>
        <v>2542.6417879332002</v>
      </c>
      <c r="DF101" s="18">
        <f t="shared" ref="DF101" si="569">+DE101+H101</f>
        <v>2796.9059667265201</v>
      </c>
      <c r="DG101" s="18">
        <f t="shared" ref="DG101" si="570">+DF101+I101</f>
        <v>3051.1701455198399</v>
      </c>
      <c r="DH101" s="18">
        <f t="shared" ref="DH101" si="571">+DG101+J101</f>
        <v>3305.4343243131598</v>
      </c>
      <c r="DI101" s="18">
        <f t="shared" ref="DI101" si="572">+DH101+K101</f>
        <v>3559.6985031064796</v>
      </c>
      <c r="DJ101" s="18">
        <f t="shared" ref="DJ101" si="573">+DI101+L101</f>
        <v>3813.9626818997995</v>
      </c>
      <c r="DK101" s="18">
        <f t="shared" ref="DK101" si="574">+DJ101+M101</f>
        <v>4068.2268606931193</v>
      </c>
      <c r="DL101" s="18">
        <f t="shared" ref="DL101" si="575">+DK101+N101</f>
        <v>4322.4910394864391</v>
      </c>
      <c r="DM101" s="18">
        <f t="shared" ref="DM101" si="576">+DL101+O101</f>
        <v>4576.755218279759</v>
      </c>
      <c r="DN101" s="18">
        <f t="shared" ref="DN101" si="577">+DM101+P101</f>
        <v>4831.0193970730788</v>
      </c>
      <c r="DO101" s="18">
        <f t="shared" ref="DO101" si="578">+DN101+Q101</f>
        <v>5085.2835758663987</v>
      </c>
      <c r="DP101" s="18">
        <f t="shared" ref="DP101" si="579">+DO101+R101</f>
        <v>5339.5477546597185</v>
      </c>
      <c r="DQ101" s="18">
        <f t="shared" ref="DQ101" si="580">+DP101+S101</f>
        <v>5593.8119334530384</v>
      </c>
      <c r="DR101" s="18">
        <f t="shared" ref="DR101" si="581">+DQ101+T101</f>
        <v>5848.0761122463582</v>
      </c>
      <c r="DS101" s="18">
        <f t="shared" ref="DS101" si="582">+DR101+U101</f>
        <v>6102.340291039678</v>
      </c>
      <c r="DT101" s="18">
        <f t="shared" ref="DT101" si="583">+DS101+V101</f>
        <v>6356.6044698329979</v>
      </c>
      <c r="DU101" s="18">
        <f t="shared" ref="DU101" si="584">+DT101+W101</f>
        <v>6610.8686486263177</v>
      </c>
      <c r="DV101" s="18">
        <f t="shared" ref="DV101" si="585">+DU101+X101</f>
        <v>6865.1328274196376</v>
      </c>
      <c r="DW101" s="18">
        <f t="shared" ref="DW101" si="586">+DV101+Y101</f>
        <v>7119.3970062129574</v>
      </c>
      <c r="DX101" s="18">
        <f t="shared" ref="DX101" si="587">+DW101+Z101</f>
        <v>7373.6611850062773</v>
      </c>
      <c r="DY101" s="18">
        <f t="shared" ref="DY101" si="588">+DX101+AA101</f>
        <v>7627.9253637995971</v>
      </c>
      <c r="DZ101" s="18">
        <f t="shared" ref="DZ101" si="589">+DY101+AB101</f>
        <v>7882.189542592917</v>
      </c>
      <c r="EA101" s="18">
        <f t="shared" ref="EA101" si="590">+DZ101+AC101</f>
        <v>8136.4537213862368</v>
      </c>
      <c r="EB101" s="18">
        <f t="shared" ref="EB101" si="591">+EA101+AD101</f>
        <v>8390.7179001795575</v>
      </c>
      <c r="EC101" s="18">
        <f t="shared" ref="EC101" si="592">+EB101+AE101</f>
        <v>8644.9820789728783</v>
      </c>
      <c r="ED101" s="18">
        <f t="shared" ref="ED101" si="593">+EC101+AF101</f>
        <v>8899.2462577661991</v>
      </c>
      <c r="EE101" s="18">
        <f t="shared" ref="EE101" si="594">+ED101+AG101</f>
        <v>9153.5104365595198</v>
      </c>
      <c r="EF101" s="18">
        <f t="shared" ref="EF101" si="595">+EE101+AH101</f>
        <v>9407.7746153528406</v>
      </c>
      <c r="EG101" s="18">
        <f t="shared" ref="EG101" si="596">+EF101+AI101</f>
        <v>9662.0387941461613</v>
      </c>
      <c r="EH101" s="18">
        <f t="shared" ref="EH101" si="597">+EG101+AJ101</f>
        <v>9916.3029729394821</v>
      </c>
      <c r="EI101" s="18">
        <f t="shared" ref="EI101" si="598">+EH101+AK101</f>
        <v>10170.567151732803</v>
      </c>
      <c r="EJ101" s="18">
        <f t="shared" ref="EJ101" si="599">+EI101+AL101</f>
        <v>10424.831330526124</v>
      </c>
      <c r="EK101" s="18">
        <f t="shared" ref="EK101" si="600">+EJ101+AM101</f>
        <v>10679.095509319444</v>
      </c>
      <c r="EL101" s="18">
        <f t="shared" ref="EL101" si="601">+EK101+AN101</f>
        <v>10933.359688112765</v>
      </c>
      <c r="EM101" s="18">
        <f t="shared" ref="EM101" si="602">+EL101+AO101</f>
        <v>11187.623866906086</v>
      </c>
      <c r="EN101" s="18">
        <f t="shared" ref="EN101" si="603">+EM101+AP101</f>
        <v>11441.888045699407</v>
      </c>
      <c r="EO101" s="18">
        <f t="shared" ref="EO101" si="604">+EN101+AQ101</f>
        <v>11696.152224492727</v>
      </c>
      <c r="EP101" s="18">
        <f t="shared" ref="EP101" si="605">+EO101+AR101</f>
        <v>11950.416403286048</v>
      </c>
      <c r="EQ101" s="18">
        <f t="shared" ref="EQ101" si="606">+EP101+AS101</f>
        <v>12204.680582079369</v>
      </c>
      <c r="ER101" s="18">
        <f t="shared" ref="ER101" si="607">+EQ101+AT101</f>
        <v>12458.94476087269</v>
      </c>
      <c r="ES101" s="18">
        <f t="shared" ref="ES101" si="608">+ER101+AU101</f>
        <v>12713.20893966601</v>
      </c>
      <c r="ET101" s="18">
        <f t="shared" ref="ET101" si="609">+ES101+AV101</f>
        <v>12967.473118459331</v>
      </c>
      <c r="EU101" s="18">
        <f t="shared" ref="EU101" si="610">+ET101+AW101</f>
        <v>13221.737297252652</v>
      </c>
      <c r="EV101" s="18">
        <f t="shared" ref="EV101" si="611">+EU101+AX101</f>
        <v>13476.001476045973</v>
      </c>
      <c r="EW101" s="18">
        <f t="shared" ref="EW101" si="612">+EV101+AY101</f>
        <v>13730.265654839293</v>
      </c>
      <c r="EX101" s="18">
        <f t="shared" ref="EX101" si="613">+EW101+AZ101</f>
        <v>13984.529833632614</v>
      </c>
      <c r="EY101" s="18">
        <f t="shared" ref="EY101" si="614">+EX101+BA101</f>
        <v>14238.794012425935</v>
      </c>
      <c r="EZ101" s="18">
        <f t="shared" ref="EZ101" si="615">+EY101+BB101</f>
        <v>14493.058191219256</v>
      </c>
      <c r="FA101" s="18">
        <f t="shared" ref="FA101" si="616">+EZ101+BC101</f>
        <v>14747.322370012576</v>
      </c>
      <c r="FB101" s="18">
        <f t="shared" ref="FB101" si="617">+FA101+BD101</f>
        <v>15001.586548805897</v>
      </c>
      <c r="FC101" s="18">
        <f t="shared" ref="FC101" si="618">+FB101+BE101</f>
        <v>15255.850727599218</v>
      </c>
      <c r="FD101" s="18">
        <f t="shared" ref="FD101" si="619">+FC101+BF101</f>
        <v>15510.114906392539</v>
      </c>
      <c r="FE101" s="18">
        <f t="shared" ref="FE101" si="620">+FD101+BG101</f>
        <v>15764.379085185859</v>
      </c>
      <c r="FF101" s="18">
        <f t="shared" ref="FF101" si="621">+FE101+BH101</f>
        <v>16018.64326397918</v>
      </c>
      <c r="FG101" s="18">
        <f t="shared" ref="FG101" si="622">+FF101+BI101</f>
        <v>16272.907442772501</v>
      </c>
      <c r="FH101" s="18">
        <f t="shared" ref="FH101" si="623">+FG101+BJ101</f>
        <v>16527.17162156582</v>
      </c>
      <c r="FI101" s="18">
        <f t="shared" ref="FI101" si="624">+FH101+BK101</f>
        <v>16781.435800359141</v>
      </c>
      <c r="FJ101" s="18">
        <f t="shared" ref="FJ101" si="625">+FI101+BL101</f>
        <v>17035.699979152461</v>
      </c>
      <c r="FK101" s="18">
        <f t="shared" ref="FK101" si="626">+FJ101+BM101</f>
        <v>17289.964157945782</v>
      </c>
      <c r="FL101" s="18">
        <f t="shared" ref="FL101" si="627">+FK101+BN101</f>
        <v>17544.228336739103</v>
      </c>
      <c r="FM101" s="18">
        <f t="shared" ref="FM101" si="628">+FL101+BO101</f>
        <v>17798.492515532424</v>
      </c>
      <c r="FN101" s="18">
        <f t="shared" ref="FN101" si="629">+FM101+BP101</f>
        <v>18052.756694325744</v>
      </c>
      <c r="FO101" s="18">
        <f t="shared" ref="FO101" si="630">+FN101+BQ101</f>
        <v>18307.020873119065</v>
      </c>
      <c r="FP101" s="18">
        <f t="shared" ref="FP101" si="631">+FO101+BR101</f>
        <v>18561.285051912386</v>
      </c>
      <c r="FQ101" s="18">
        <f t="shared" ref="FQ101" si="632">+FP101+BS101</f>
        <v>18815.549230705707</v>
      </c>
      <c r="FR101" s="18">
        <f t="shared" ref="FR101" si="633">+FQ101+BT101</f>
        <v>19069.813409499027</v>
      </c>
      <c r="FS101" s="18">
        <f t="shared" ref="FS101" si="634">+FR101+BU101</f>
        <v>19324.077588292348</v>
      </c>
      <c r="FT101" s="18">
        <f t="shared" ref="FT101" si="635">+FS101+BV101</f>
        <v>19578.341767085669</v>
      </c>
      <c r="FU101" s="18">
        <f t="shared" ref="FU101" si="636">+FT101+BW101</f>
        <v>19832.60594587899</v>
      </c>
      <c r="FV101" s="18">
        <f t="shared" ref="FV101" si="637">+FU101+BX101</f>
        <v>20086.87012467231</v>
      </c>
      <c r="FW101" s="18">
        <f t="shared" ref="FW101" si="638">+FV101+BY101</f>
        <v>20341.134303465631</v>
      </c>
      <c r="FX101" s="18">
        <f t="shared" ref="FX101" si="639">+FW101+BZ101</f>
        <v>20595.398482258952</v>
      </c>
      <c r="FY101" s="18">
        <f t="shared" ref="FY101" si="640">+FX101+CA101</f>
        <v>20849.662661052273</v>
      </c>
      <c r="FZ101" s="18">
        <f t="shared" ref="FZ101" si="641">+FY101+CB101</f>
        <v>21103.926839845593</v>
      </c>
      <c r="GA101" s="18">
        <f t="shared" ref="GA101" si="642">+FZ101+CC101</f>
        <v>21358.191018638914</v>
      </c>
      <c r="GB101" s="18">
        <f t="shared" ref="GB101" si="643">+GA101+CD101</f>
        <v>21612.455197432235</v>
      </c>
      <c r="GC101" s="18">
        <f t="shared" ref="GC101" si="644">+GB101+CE101</f>
        <v>21866.719376225556</v>
      </c>
      <c r="GD101" s="18">
        <f t="shared" ref="GD101" si="645">+GC101+CF101</f>
        <v>22120.983555018876</v>
      </c>
      <c r="GE101" s="18">
        <f t="shared" ref="GE101" si="646">+GD101+CG101</f>
        <v>22375.247733812197</v>
      </c>
      <c r="GF101" s="18">
        <f t="shared" ref="GF101" si="647">+GE101+CH101</f>
        <v>22629.511912605518</v>
      </c>
      <c r="GG101" s="18">
        <f t="shared" ref="GG101" si="648">+GF101+CI101</f>
        <v>22883.776091398839</v>
      </c>
      <c r="GH101" s="18">
        <f t="shared" ref="GH101" si="649">+GG101+CJ101</f>
        <v>23138.040270192159</v>
      </c>
      <c r="GI101" s="18">
        <f t="shared" ref="GI101" si="650">+GH101+CK101</f>
        <v>23392.30444898548</v>
      </c>
      <c r="GJ101" s="18">
        <f t="shared" ref="GJ101" si="651">+GI101+CL101</f>
        <v>23646.568627778801</v>
      </c>
      <c r="GK101" s="18">
        <f t="shared" ref="GK101" si="652">+GJ101+CM101</f>
        <v>23900.832806572122</v>
      </c>
      <c r="GL101" s="18">
        <f t="shared" ref="GL101" si="653">+GK101+CN101</f>
        <v>24155.096985365442</v>
      </c>
      <c r="GM101" s="18">
        <f t="shared" ref="GM101" si="654">+GL101+CO101</f>
        <v>24409.361164158763</v>
      </c>
      <c r="GN101" s="18">
        <f t="shared" ref="GN101" si="655">+GM101+CP101</f>
        <v>24663.625342952084</v>
      </c>
      <c r="GO101" s="18">
        <f t="shared" ref="GO101" si="656">+GN101+CQ101</f>
        <v>24917.889521745405</v>
      </c>
      <c r="GP101" s="18">
        <f t="shared" ref="GP101" si="657">+GO101+CR101</f>
        <v>25172.153700538725</v>
      </c>
      <c r="GQ101" s="18">
        <f t="shared" ref="GQ101" si="658">+GP101+CS101</f>
        <v>25426.417879332046</v>
      </c>
      <c r="GR101" s="18">
        <f t="shared" ref="GR101" si="659">+GQ101+CT101</f>
        <v>25680.682058125367</v>
      </c>
      <c r="GS101" s="18">
        <f t="shared" ref="GS101" si="660">+GR101+CU101</f>
        <v>25934.946236918688</v>
      </c>
      <c r="GT101" s="18">
        <f t="shared" ref="GT101" si="661">+GS101+CV101</f>
        <v>26189.210415712008</v>
      </c>
      <c r="GU101" s="18">
        <f t="shared" ref="GU101" si="662">+GT101+CW101</f>
        <v>26443.474594505329</v>
      </c>
      <c r="GV101" s="18">
        <f t="shared" ref="GV101" si="663">+GU101+CX101</f>
        <v>26697.73877329865</v>
      </c>
      <c r="GW101" s="18">
        <f t="shared" ref="GW101" si="664">+GV101+CY101</f>
        <v>26952.002952091971</v>
      </c>
      <c r="GX101" s="18"/>
    </row>
    <row r="102" spans="1:206" x14ac:dyDescent="0.25">
      <c r="B102" t="s">
        <v>40</v>
      </c>
      <c r="C102">
        <v>2.5299999999999998</v>
      </c>
      <c r="D102" s="18">
        <f t="shared" si="562"/>
        <v>595.63738180286998</v>
      </c>
      <c r="E102" s="18">
        <f t="shared" si="563"/>
        <v>595.63738180286998</v>
      </c>
      <c r="F102" s="18">
        <f t="shared" si="563"/>
        <v>595.63738180286998</v>
      </c>
      <c r="G102" s="18">
        <f t="shared" si="563"/>
        <v>198.54579393428997</v>
      </c>
      <c r="H102" s="18">
        <f t="shared" si="563"/>
        <v>198.54579393428997</v>
      </c>
      <c r="I102" s="18">
        <f t="shared" si="563"/>
        <v>198.54579393428997</v>
      </c>
      <c r="J102" s="18">
        <f t="shared" si="563"/>
        <v>198.54579393428997</v>
      </c>
      <c r="K102" s="18">
        <f t="shared" si="563"/>
        <v>198.54579393428997</v>
      </c>
      <c r="L102" s="18">
        <f t="shared" si="563"/>
        <v>198.54579393428997</v>
      </c>
      <c r="M102" s="18">
        <f t="shared" si="563"/>
        <v>198.54579393428997</v>
      </c>
      <c r="N102" s="18">
        <f t="shared" si="563"/>
        <v>198.54579393428997</v>
      </c>
      <c r="O102" s="18">
        <f t="shared" si="563"/>
        <v>198.54579393428997</v>
      </c>
      <c r="P102" s="18">
        <f t="shared" si="563"/>
        <v>198.54579393428997</v>
      </c>
      <c r="Q102" s="18">
        <f t="shared" si="563"/>
        <v>198.54579393428997</v>
      </c>
      <c r="R102" s="18">
        <f t="shared" si="563"/>
        <v>198.54579393428997</v>
      </c>
      <c r="S102" s="18">
        <f t="shared" si="563"/>
        <v>198.54579393428997</v>
      </c>
      <c r="T102" s="18">
        <f t="shared" si="563"/>
        <v>198.54579393428997</v>
      </c>
      <c r="U102" s="18">
        <f t="shared" si="563"/>
        <v>198.54579393428997</v>
      </c>
      <c r="V102" s="18">
        <f t="shared" si="563"/>
        <v>198.54579393428997</v>
      </c>
      <c r="W102" s="18">
        <f t="shared" si="563"/>
        <v>198.54579393428997</v>
      </c>
      <c r="X102" s="18">
        <f t="shared" si="563"/>
        <v>198.54579393428997</v>
      </c>
      <c r="Y102" s="18">
        <f t="shared" si="563"/>
        <v>198.54579393428997</v>
      </c>
      <c r="Z102" s="18">
        <f t="shared" si="563"/>
        <v>198.54579393428997</v>
      </c>
      <c r="AA102" s="18">
        <f t="shared" si="563"/>
        <v>198.54579393428997</v>
      </c>
      <c r="AB102" s="18">
        <f t="shared" si="563"/>
        <v>198.54579393428997</v>
      </c>
      <c r="AC102" s="18">
        <f t="shared" si="563"/>
        <v>198.54579393428997</v>
      </c>
      <c r="AD102" s="18">
        <f t="shared" si="563"/>
        <v>198.54579393428997</v>
      </c>
      <c r="AE102" s="18">
        <f t="shared" si="563"/>
        <v>198.54579393428997</v>
      </c>
      <c r="AF102" s="18">
        <f t="shared" si="563"/>
        <v>198.54579393428997</v>
      </c>
      <c r="AG102" s="18">
        <f t="shared" si="563"/>
        <v>198.54579393428997</v>
      </c>
      <c r="AH102" s="18">
        <f t="shared" si="563"/>
        <v>198.54579393428997</v>
      </c>
      <c r="AI102" s="18">
        <f t="shared" si="563"/>
        <v>198.54579393428997</v>
      </c>
      <c r="AJ102" s="18">
        <f t="shared" si="563"/>
        <v>198.54579393428997</v>
      </c>
      <c r="AK102" s="18">
        <f t="shared" si="563"/>
        <v>198.54579393428997</v>
      </c>
      <c r="AL102" s="18">
        <f t="shared" si="563"/>
        <v>198.54579393428997</v>
      </c>
      <c r="AM102" s="18">
        <f t="shared" si="563"/>
        <v>198.54579393428997</v>
      </c>
      <c r="AN102" s="18">
        <f t="shared" si="563"/>
        <v>198.54579393428997</v>
      </c>
      <c r="AO102" s="18">
        <f t="shared" si="563"/>
        <v>198.54579393428997</v>
      </c>
      <c r="AP102" s="18">
        <f t="shared" si="563"/>
        <v>198.54579393428997</v>
      </c>
      <c r="AQ102" s="18">
        <f t="shared" si="563"/>
        <v>198.54579393428997</v>
      </c>
      <c r="AR102" s="18">
        <f t="shared" si="563"/>
        <v>198.54579393428997</v>
      </c>
      <c r="AS102" s="18">
        <f t="shared" si="563"/>
        <v>198.54579393428997</v>
      </c>
      <c r="AT102" s="18">
        <f t="shared" si="563"/>
        <v>198.54579393428997</v>
      </c>
      <c r="AU102" s="18">
        <f t="shared" si="563"/>
        <v>198.54579393428997</v>
      </c>
      <c r="AV102" s="18">
        <f t="shared" si="563"/>
        <v>198.54579393428997</v>
      </c>
      <c r="AW102" s="18">
        <f t="shared" si="563"/>
        <v>198.54579393428997</v>
      </c>
      <c r="AX102" s="18">
        <f t="shared" si="563"/>
        <v>198.54579393428997</v>
      </c>
      <c r="AY102" s="18">
        <f t="shared" si="563"/>
        <v>198.54579393428997</v>
      </c>
      <c r="AZ102" s="18">
        <f t="shared" si="563"/>
        <v>198.54579393428997</v>
      </c>
      <c r="BA102" s="18">
        <f t="shared" si="563"/>
        <v>198.54579393428997</v>
      </c>
      <c r="BB102" s="18">
        <f t="shared" si="563"/>
        <v>198.54579393428997</v>
      </c>
      <c r="BC102" s="18">
        <f t="shared" si="563"/>
        <v>198.54579393428997</v>
      </c>
      <c r="BD102" s="18">
        <f t="shared" si="563"/>
        <v>198.54579393428997</v>
      </c>
      <c r="BE102" s="18">
        <f t="shared" si="563"/>
        <v>198.54579393428997</v>
      </c>
      <c r="BF102" s="18">
        <f t="shared" si="563"/>
        <v>198.54579393428997</v>
      </c>
      <c r="BG102" s="18">
        <f t="shared" si="563"/>
        <v>198.54579393428997</v>
      </c>
      <c r="BH102" s="18">
        <f t="shared" si="563"/>
        <v>198.54579393428997</v>
      </c>
      <c r="BI102" s="18">
        <f t="shared" si="563"/>
        <v>198.54579393428997</v>
      </c>
      <c r="BJ102" s="18">
        <f t="shared" si="563"/>
        <v>198.54579393428997</v>
      </c>
      <c r="BK102" s="18">
        <f t="shared" si="563"/>
        <v>198.54579393428997</v>
      </c>
      <c r="BL102" s="18">
        <f t="shared" si="563"/>
        <v>198.54579393428997</v>
      </c>
      <c r="BM102" s="18">
        <f t="shared" si="563"/>
        <v>198.54579393428997</v>
      </c>
      <c r="BN102" s="18">
        <f t="shared" si="563"/>
        <v>198.54579393428997</v>
      </c>
      <c r="BO102" s="18">
        <f t="shared" si="563"/>
        <v>198.54579393428997</v>
      </c>
      <c r="BP102" s="18">
        <f t="shared" si="563"/>
        <v>198.54579393428997</v>
      </c>
      <c r="BQ102" s="18">
        <f t="shared" si="564"/>
        <v>198.54579393428997</v>
      </c>
      <c r="BR102" s="18">
        <f t="shared" si="564"/>
        <v>198.54579393428997</v>
      </c>
      <c r="BS102" s="18">
        <f t="shared" si="564"/>
        <v>198.54579393428997</v>
      </c>
      <c r="BT102" s="18">
        <f t="shared" si="564"/>
        <v>198.54579393428997</v>
      </c>
      <c r="BU102" s="18">
        <f t="shared" si="564"/>
        <v>198.54579393428997</v>
      </c>
      <c r="BV102" s="18">
        <f t="shared" si="564"/>
        <v>198.54579393428997</v>
      </c>
      <c r="BW102" s="18">
        <f t="shared" si="564"/>
        <v>198.54579393428997</v>
      </c>
      <c r="BX102" s="18">
        <f t="shared" si="564"/>
        <v>198.54579393428997</v>
      </c>
      <c r="BY102" s="18">
        <f t="shared" si="564"/>
        <v>198.54579393428997</v>
      </c>
      <c r="BZ102" s="18">
        <f t="shared" si="564"/>
        <v>198.54579393428997</v>
      </c>
      <c r="CA102" s="18">
        <f t="shared" si="564"/>
        <v>198.54579393428997</v>
      </c>
      <c r="CB102" s="18">
        <f t="shared" si="564"/>
        <v>198.54579393428997</v>
      </c>
      <c r="CC102" s="18">
        <f t="shared" si="564"/>
        <v>198.54579393428997</v>
      </c>
      <c r="CD102" s="18">
        <f t="shared" si="564"/>
        <v>198.54579393428997</v>
      </c>
      <c r="CE102" s="18">
        <f t="shared" si="564"/>
        <v>198.54579393428997</v>
      </c>
      <c r="CF102" s="18">
        <f t="shared" si="564"/>
        <v>198.54579393428997</v>
      </c>
      <c r="CG102" s="18">
        <f t="shared" si="564"/>
        <v>198.54579393428997</v>
      </c>
      <c r="CH102" s="18">
        <f t="shared" si="564"/>
        <v>198.54579393428997</v>
      </c>
      <c r="CI102" s="18">
        <f t="shared" si="564"/>
        <v>198.54579393428997</v>
      </c>
      <c r="CJ102" s="18">
        <f t="shared" si="564"/>
        <v>198.54579393428997</v>
      </c>
      <c r="CK102" s="18">
        <f t="shared" si="564"/>
        <v>198.54579393428997</v>
      </c>
      <c r="CL102" s="18">
        <f t="shared" si="564"/>
        <v>198.54579393428997</v>
      </c>
      <c r="CM102" s="18">
        <f t="shared" si="564"/>
        <v>198.54579393428997</v>
      </c>
      <c r="CN102" s="18">
        <f t="shared" si="564"/>
        <v>198.54579393428997</v>
      </c>
      <c r="CO102" s="18">
        <f t="shared" si="564"/>
        <v>198.54579393428997</v>
      </c>
      <c r="CP102" s="18">
        <f t="shared" si="564"/>
        <v>198.54579393428997</v>
      </c>
      <c r="CQ102" s="18">
        <f t="shared" si="564"/>
        <v>198.54579393428997</v>
      </c>
      <c r="CR102" s="18">
        <f t="shared" si="564"/>
        <v>198.54579393428997</v>
      </c>
      <c r="CS102" s="18">
        <f t="shared" si="564"/>
        <v>198.54579393428997</v>
      </c>
      <c r="CT102" s="18">
        <f t="shared" si="564"/>
        <v>198.54579393428997</v>
      </c>
      <c r="CU102" s="18">
        <f t="shared" si="564"/>
        <v>198.54579393428997</v>
      </c>
      <c r="CV102" s="18">
        <f t="shared" si="564"/>
        <v>198.54579393428997</v>
      </c>
      <c r="CW102" s="18">
        <f t="shared" si="564"/>
        <v>198.54579393428997</v>
      </c>
      <c r="CX102" s="18">
        <f t="shared" si="564"/>
        <v>198.54579393428997</v>
      </c>
      <c r="CY102" s="18">
        <f t="shared" si="564"/>
        <v>198.54579393428997</v>
      </c>
      <c r="DA102" s="18" t="str">
        <f t="shared" ref="DA102:DA106" si="665">+B102</f>
        <v>NB</v>
      </c>
      <c r="DB102" s="18">
        <f t="shared" ref="DB102:DB106" si="666">D102</f>
        <v>595.63738180286998</v>
      </c>
      <c r="DC102" s="18">
        <f t="shared" ref="DC102:DC106" si="667">SUM(D102:E102)</f>
        <v>1191.27476360574</v>
      </c>
      <c r="DD102" s="18">
        <f t="shared" ref="DD102:DD106" si="668">+DC102+F102</f>
        <v>1786.9121454086098</v>
      </c>
      <c r="DE102" s="18">
        <f t="shared" ref="DE102:DE106" si="669">+DD102+G102</f>
        <v>1985.4579393428999</v>
      </c>
      <c r="DF102" s="18">
        <f t="shared" ref="DF102:DF106" si="670">+DE102+H102</f>
        <v>2184.0037332771899</v>
      </c>
      <c r="DG102" s="18">
        <f t="shared" ref="DG102:DG106" si="671">+DF102+I102</f>
        <v>2382.5495272114799</v>
      </c>
      <c r="DH102" s="18">
        <f>+DG102+J102</f>
        <v>2581.09532114577</v>
      </c>
      <c r="DI102" s="18">
        <f t="shared" ref="DI102:DI106" si="672">+DH102+K102</f>
        <v>2779.64111508006</v>
      </c>
      <c r="DJ102" s="18">
        <f t="shared" ref="DJ102:DJ106" si="673">+DI102+L102</f>
        <v>2978.18690901435</v>
      </c>
      <c r="DK102" s="18">
        <f t="shared" ref="DK102:DK106" si="674">+DJ102+M102</f>
        <v>3176.7327029486401</v>
      </c>
      <c r="DL102" s="18">
        <f t="shared" ref="DL102:DL106" si="675">+DK102+N102</f>
        <v>3375.2784968829301</v>
      </c>
      <c r="DM102" s="18">
        <f t="shared" ref="DM102:DM106" si="676">+DL102+O102</f>
        <v>3573.8242908172201</v>
      </c>
      <c r="DN102" s="18">
        <f t="shared" ref="DN102:DN106" si="677">+DM102+P102</f>
        <v>3772.3700847515101</v>
      </c>
      <c r="DO102" s="18">
        <f t="shared" ref="DO102:DO106" si="678">+DN102+Q102</f>
        <v>3970.9158786858002</v>
      </c>
      <c r="DP102" s="18">
        <f t="shared" ref="DP102:DP106" si="679">+DO102+R102</f>
        <v>4169.4616726200902</v>
      </c>
      <c r="DQ102" s="18">
        <f t="shared" ref="DQ102:DQ106" si="680">+DP102+S102</f>
        <v>4368.0074665543798</v>
      </c>
      <c r="DR102" s="18">
        <f t="shared" ref="DR102:DR106" si="681">+DQ102+T102</f>
        <v>4566.5532604886694</v>
      </c>
      <c r="DS102" s="18">
        <f t="shared" ref="DS102:DS106" si="682">+DR102+U102</f>
        <v>4765.0990544229589</v>
      </c>
      <c r="DT102" s="18">
        <f t="shared" ref="DT102:DT106" si="683">+DS102+V102</f>
        <v>4963.6448483572485</v>
      </c>
      <c r="DU102" s="18">
        <f t="shared" ref="DU102:DU106" si="684">+DT102+W102</f>
        <v>5162.1906422915381</v>
      </c>
      <c r="DV102" s="18">
        <f t="shared" ref="DV102:DV106" si="685">+DU102+X102</f>
        <v>5360.7364362258277</v>
      </c>
      <c r="DW102" s="18">
        <f t="shared" ref="DW102:DW106" si="686">+DV102+Y102</f>
        <v>5559.2822301601173</v>
      </c>
      <c r="DX102" s="18">
        <f t="shared" ref="DX102:DX106" si="687">+DW102+Z102</f>
        <v>5757.8280240944068</v>
      </c>
      <c r="DY102" s="18">
        <f t="shared" ref="DY102:DY106" si="688">+DX102+AA102</f>
        <v>5956.3738180286964</v>
      </c>
      <c r="DZ102" s="18">
        <f t="shared" ref="DZ102:DZ106" si="689">+DY102+AB102</f>
        <v>6154.919611962986</v>
      </c>
      <c r="EA102" s="18">
        <f t="shared" ref="EA102:EA106" si="690">+DZ102+AC102</f>
        <v>6353.4654058972756</v>
      </c>
      <c r="EB102" s="18">
        <f t="shared" ref="EB102:EB106" si="691">+EA102+AD102</f>
        <v>6552.0111998315651</v>
      </c>
      <c r="EC102" s="18">
        <f t="shared" ref="EC102:EC106" si="692">+EB102+AE102</f>
        <v>6750.5569937658547</v>
      </c>
      <c r="ED102" s="18">
        <f t="shared" ref="ED102:ED106" si="693">+EC102+AF102</f>
        <v>6949.1027877001443</v>
      </c>
      <c r="EE102" s="18">
        <f t="shared" ref="EE102:EE106" si="694">+ED102+AG102</f>
        <v>7147.6485816344339</v>
      </c>
      <c r="EF102" s="18">
        <f t="shared" ref="EF102:EF106" si="695">+EE102+AH102</f>
        <v>7346.1943755687234</v>
      </c>
      <c r="EG102" s="18">
        <f t="shared" ref="EG102:EG106" si="696">+EF102+AI102</f>
        <v>7544.740169503013</v>
      </c>
      <c r="EH102" s="18">
        <f t="shared" ref="EH102:EH106" si="697">+EG102+AJ102</f>
        <v>7743.2859634373026</v>
      </c>
      <c r="EI102" s="18">
        <f t="shared" ref="EI102:EI106" si="698">+EH102+AK102</f>
        <v>7941.8317573715922</v>
      </c>
      <c r="EJ102" s="18">
        <f t="shared" ref="EJ102:EJ106" si="699">+EI102+AL102</f>
        <v>8140.3775513058818</v>
      </c>
      <c r="EK102" s="18">
        <f t="shared" ref="EK102:EK106" si="700">+EJ102+AM102</f>
        <v>8338.9233452401713</v>
      </c>
      <c r="EL102" s="18">
        <f t="shared" ref="EL102:EL106" si="701">+EK102+AN102</f>
        <v>8537.4691391744618</v>
      </c>
      <c r="EM102" s="18">
        <f t="shared" ref="EM102:EM106" si="702">+EL102+AO102</f>
        <v>8736.0149331087523</v>
      </c>
      <c r="EN102" s="18">
        <f t="shared" ref="EN102:EN106" si="703">+EM102+AP102</f>
        <v>8934.5607270430428</v>
      </c>
      <c r="EO102" s="18">
        <f t="shared" ref="EO102:EO106" si="704">+EN102+AQ102</f>
        <v>9133.1065209773333</v>
      </c>
      <c r="EP102" s="18">
        <f t="shared" ref="EP102:EP106" si="705">+EO102+AR102</f>
        <v>9331.6523149116238</v>
      </c>
      <c r="EQ102" s="18">
        <f t="shared" ref="EQ102:EQ106" si="706">+EP102+AS102</f>
        <v>9530.1981088459142</v>
      </c>
      <c r="ER102" s="18">
        <f t="shared" ref="ER102:ER106" si="707">+EQ102+AT102</f>
        <v>9728.7439027802047</v>
      </c>
      <c r="ES102" s="18">
        <f t="shared" ref="ES102:ES106" si="708">+ER102+AU102</f>
        <v>9927.2896967144952</v>
      </c>
      <c r="ET102" s="18">
        <f t="shared" ref="ET102:ET106" si="709">+ES102+AV102</f>
        <v>10125.835490648786</v>
      </c>
      <c r="EU102" s="18">
        <f t="shared" ref="EU102:EU106" si="710">+ET102+AW102</f>
        <v>10324.381284583076</v>
      </c>
      <c r="EV102" s="18">
        <f t="shared" ref="EV102:EV106" si="711">+EU102+AX102</f>
        <v>10522.927078517367</v>
      </c>
      <c r="EW102" s="18">
        <f t="shared" ref="EW102:EW106" si="712">+EV102+AY102</f>
        <v>10721.472872451657</v>
      </c>
      <c r="EX102" s="18">
        <f t="shared" ref="EX102:EX106" si="713">+EW102+AZ102</f>
        <v>10920.018666385948</v>
      </c>
      <c r="EY102" s="18">
        <f t="shared" ref="EY102:EY106" si="714">+EX102+BA102</f>
        <v>11118.564460320238</v>
      </c>
      <c r="EZ102" s="18">
        <f t="shared" ref="EZ102:EZ106" si="715">+EY102+BB102</f>
        <v>11317.110254254529</v>
      </c>
      <c r="FA102" s="18">
        <f t="shared" ref="FA102:FA106" si="716">+EZ102+BC102</f>
        <v>11515.656048188819</v>
      </c>
      <c r="FB102" s="18">
        <f t="shared" ref="FB102:FB106" si="717">+FA102+BD102</f>
        <v>11714.20184212311</v>
      </c>
      <c r="FC102" s="18">
        <f t="shared" ref="FC102:FC106" si="718">+FB102+BE102</f>
        <v>11912.7476360574</v>
      </c>
      <c r="FD102" s="18">
        <f t="shared" ref="FD102:FD106" si="719">+FC102+BF102</f>
        <v>12111.293429991691</v>
      </c>
      <c r="FE102" s="18">
        <f t="shared" ref="FE102:FE106" si="720">+FD102+BG102</f>
        <v>12309.839223925981</v>
      </c>
      <c r="FF102" s="18">
        <f t="shared" ref="FF102:FF106" si="721">+FE102+BH102</f>
        <v>12508.385017860272</v>
      </c>
      <c r="FG102" s="18">
        <f t="shared" ref="FG102:FG106" si="722">+FF102+BI102</f>
        <v>12706.930811794562</v>
      </c>
      <c r="FH102" s="18">
        <f t="shared" ref="FH102:FH106" si="723">+FG102+BJ102</f>
        <v>12905.476605728853</v>
      </c>
      <c r="FI102" s="18">
        <f t="shared" ref="FI102:FI106" si="724">+FH102+BK102</f>
        <v>13104.022399663143</v>
      </c>
      <c r="FJ102" s="18">
        <f t="shared" ref="FJ102:FJ106" si="725">+FI102+BL102</f>
        <v>13302.568193597433</v>
      </c>
      <c r="FK102" s="18">
        <f t="shared" ref="FK102:FK106" si="726">+FJ102+BM102</f>
        <v>13501.113987531724</v>
      </c>
      <c r="FL102" s="18">
        <f t="shared" ref="FL102:FL106" si="727">+FK102+BN102</f>
        <v>13699.659781466014</v>
      </c>
      <c r="FM102" s="18">
        <f t="shared" ref="FM102:FM106" si="728">+FL102+BO102</f>
        <v>13898.205575400305</v>
      </c>
      <c r="FN102" s="18">
        <f t="shared" ref="FN102:FN106" si="729">+FM102+BP102</f>
        <v>14096.751369334595</v>
      </c>
      <c r="FO102" s="18">
        <f t="shared" ref="FO102:FO106" si="730">+FN102+BQ102</f>
        <v>14295.297163268886</v>
      </c>
      <c r="FP102" s="18">
        <f t="shared" ref="FP102:FP106" si="731">+FO102+BR102</f>
        <v>14493.842957203176</v>
      </c>
      <c r="FQ102" s="18">
        <f t="shared" ref="FQ102:FQ106" si="732">+FP102+BS102</f>
        <v>14692.388751137467</v>
      </c>
      <c r="FR102" s="18">
        <f t="shared" ref="FR102:FR106" si="733">+FQ102+BT102</f>
        <v>14890.934545071757</v>
      </c>
      <c r="FS102" s="18">
        <f t="shared" ref="FS102:FS106" si="734">+FR102+BU102</f>
        <v>15089.480339006048</v>
      </c>
      <c r="FT102" s="18">
        <f t="shared" ref="FT102:FT106" si="735">+FS102+BV102</f>
        <v>15288.026132940338</v>
      </c>
      <c r="FU102" s="18">
        <f t="shared" ref="FU102:FU106" si="736">+FT102+BW102</f>
        <v>15486.571926874629</v>
      </c>
      <c r="FV102" s="18">
        <f t="shared" ref="FV102:FV106" si="737">+FU102+BX102</f>
        <v>15685.117720808919</v>
      </c>
      <c r="FW102" s="18">
        <f t="shared" ref="FW102:FW106" si="738">+FV102+BY102</f>
        <v>15883.66351474321</v>
      </c>
      <c r="FX102" s="18">
        <f t="shared" ref="FX102:FX106" si="739">+FW102+BZ102</f>
        <v>16082.2093086775</v>
      </c>
      <c r="FY102" s="18">
        <f t="shared" ref="FY102:FY106" si="740">+FX102+CA102</f>
        <v>16280.755102611791</v>
      </c>
      <c r="FZ102" s="18">
        <f t="shared" ref="FZ102:FZ106" si="741">+FY102+CB102</f>
        <v>16479.300896546079</v>
      </c>
      <c r="GA102" s="18">
        <f t="shared" ref="GA102:GA106" si="742">+FZ102+CC102</f>
        <v>16677.846690480368</v>
      </c>
      <c r="GB102" s="18">
        <f t="shared" ref="GB102:GB106" si="743">+GA102+CD102</f>
        <v>16876.392484414657</v>
      </c>
      <c r="GC102" s="18">
        <f t="shared" ref="GC102:GC106" si="744">+GB102+CE102</f>
        <v>17074.938278348945</v>
      </c>
      <c r="GD102" s="18">
        <f t="shared" ref="GD102:GD106" si="745">+GC102+CF102</f>
        <v>17273.484072283234</v>
      </c>
      <c r="GE102" s="18">
        <f t="shared" ref="GE102:GE106" si="746">+GD102+CG102</f>
        <v>17472.029866217523</v>
      </c>
      <c r="GF102" s="18">
        <f t="shared" ref="GF102:GF106" si="747">+GE102+CH102</f>
        <v>17670.575660151811</v>
      </c>
      <c r="GG102" s="18">
        <f t="shared" ref="GG102:GG106" si="748">+GF102+CI102</f>
        <v>17869.1214540861</v>
      </c>
      <c r="GH102" s="18">
        <f t="shared" ref="GH102:GH106" si="749">+GG102+CJ102</f>
        <v>18067.667248020389</v>
      </c>
      <c r="GI102" s="18">
        <f t="shared" ref="GI102:GI106" si="750">+GH102+CK102</f>
        <v>18266.213041954677</v>
      </c>
      <c r="GJ102" s="18">
        <f t="shared" ref="GJ102:GJ106" si="751">+GI102+CL102</f>
        <v>18464.758835888966</v>
      </c>
      <c r="GK102" s="18">
        <f t="shared" ref="GK102:GK106" si="752">+GJ102+CM102</f>
        <v>18663.304629823255</v>
      </c>
      <c r="GL102" s="18">
        <f t="shared" ref="GL102:GL106" si="753">+GK102+CN102</f>
        <v>18861.850423757543</v>
      </c>
      <c r="GM102" s="18">
        <f t="shared" ref="GM102:GM106" si="754">+GL102+CO102</f>
        <v>19060.396217691832</v>
      </c>
      <c r="GN102" s="18">
        <f t="shared" ref="GN102:GN106" si="755">+GM102+CP102</f>
        <v>19258.942011626121</v>
      </c>
      <c r="GO102" s="18">
        <f t="shared" ref="GO102:GO106" si="756">+GN102+CQ102</f>
        <v>19457.487805560409</v>
      </c>
      <c r="GP102" s="18">
        <f t="shared" ref="GP102:GP106" si="757">+GO102+CR102</f>
        <v>19656.033599494698</v>
      </c>
      <c r="GQ102" s="18">
        <f t="shared" ref="GQ102:GQ106" si="758">+GP102+CS102</f>
        <v>19854.579393428987</v>
      </c>
      <c r="GR102" s="18">
        <f t="shared" ref="GR102:GR106" si="759">+GQ102+CT102</f>
        <v>20053.125187363275</v>
      </c>
      <c r="GS102" s="18">
        <f t="shared" ref="GS102:GS106" si="760">+GR102+CU102</f>
        <v>20251.670981297564</v>
      </c>
      <c r="GT102" s="18">
        <f t="shared" ref="GT102:GT106" si="761">+GS102+CV102</f>
        <v>20450.216775231853</v>
      </c>
      <c r="GU102" s="18">
        <f t="shared" ref="GU102:GU106" si="762">+GT102+CW102</f>
        <v>20648.762569166141</v>
      </c>
      <c r="GV102" s="18">
        <f t="shared" ref="GV102:GV106" si="763">+GU102+CX102</f>
        <v>20847.30836310043</v>
      </c>
      <c r="GW102" s="18">
        <f t="shared" ref="GW102:GW106" si="764">+GV102+CY102</f>
        <v>21045.854157034719</v>
      </c>
      <c r="GX102" s="18"/>
    </row>
    <row r="103" spans="1:206" x14ac:dyDescent="0.25">
      <c r="B103" t="s">
        <v>41</v>
      </c>
      <c r="C103">
        <v>1.84</v>
      </c>
      <c r="D103" s="18">
        <f>((($B$11*$C103)*D$100)*$B$5)*$B$3+((($B$11*$C103)*D$100)*(1-$B$5))</f>
        <v>433.19082312936001</v>
      </c>
      <c r="E103" s="18">
        <f t="shared" si="563"/>
        <v>433.19082312936001</v>
      </c>
      <c r="F103" s="18">
        <f t="shared" si="563"/>
        <v>433.19082312936001</v>
      </c>
      <c r="G103" s="18">
        <f t="shared" si="563"/>
        <v>144.39694104312002</v>
      </c>
      <c r="H103" s="18">
        <f t="shared" si="563"/>
        <v>144.39694104312002</v>
      </c>
      <c r="I103" s="18">
        <f t="shared" si="563"/>
        <v>144.39694104312002</v>
      </c>
      <c r="J103" s="18">
        <f t="shared" si="563"/>
        <v>144.39694104312002</v>
      </c>
      <c r="K103" s="18">
        <f t="shared" si="563"/>
        <v>144.39694104312002</v>
      </c>
      <c r="L103" s="18">
        <f t="shared" si="563"/>
        <v>144.39694104312002</v>
      </c>
      <c r="M103" s="18">
        <f t="shared" si="563"/>
        <v>144.39694104312002</v>
      </c>
      <c r="N103" s="18">
        <f t="shared" si="563"/>
        <v>144.39694104312002</v>
      </c>
      <c r="O103" s="18">
        <f t="shared" si="563"/>
        <v>144.39694104312002</v>
      </c>
      <c r="P103" s="18">
        <f t="shared" si="563"/>
        <v>144.39694104312002</v>
      </c>
      <c r="Q103" s="18">
        <f t="shared" si="563"/>
        <v>144.39694104312002</v>
      </c>
      <c r="R103" s="18">
        <f t="shared" si="563"/>
        <v>144.39694104312002</v>
      </c>
      <c r="S103" s="18">
        <f t="shared" si="563"/>
        <v>144.39694104312002</v>
      </c>
      <c r="T103" s="18">
        <f t="shared" si="563"/>
        <v>144.39694104312002</v>
      </c>
      <c r="U103" s="18">
        <f t="shared" si="563"/>
        <v>144.39694104312002</v>
      </c>
      <c r="V103" s="18">
        <f t="shared" si="563"/>
        <v>144.39694104312002</v>
      </c>
      <c r="W103" s="18">
        <f t="shared" si="563"/>
        <v>144.39694104312002</v>
      </c>
      <c r="X103" s="18">
        <f t="shared" si="563"/>
        <v>144.39694104312002</v>
      </c>
      <c r="Y103" s="18">
        <f t="shared" si="563"/>
        <v>144.39694104312002</v>
      </c>
      <c r="Z103" s="18">
        <f t="shared" si="563"/>
        <v>144.39694104312002</v>
      </c>
      <c r="AA103" s="18">
        <f t="shared" si="563"/>
        <v>144.39694104312002</v>
      </c>
      <c r="AB103" s="18">
        <f t="shared" si="563"/>
        <v>144.39694104312002</v>
      </c>
      <c r="AC103" s="18">
        <f t="shared" si="563"/>
        <v>144.39694104312002</v>
      </c>
      <c r="AD103" s="18">
        <f t="shared" si="563"/>
        <v>144.39694104312002</v>
      </c>
      <c r="AE103" s="18">
        <f t="shared" si="563"/>
        <v>144.39694104312002</v>
      </c>
      <c r="AF103" s="18">
        <f t="shared" si="563"/>
        <v>144.39694104312002</v>
      </c>
      <c r="AG103" s="18">
        <f t="shared" si="563"/>
        <v>144.39694104312002</v>
      </c>
      <c r="AH103" s="18">
        <f t="shared" si="563"/>
        <v>144.39694104312002</v>
      </c>
      <c r="AI103" s="18">
        <f t="shared" si="563"/>
        <v>144.39694104312002</v>
      </c>
      <c r="AJ103" s="18">
        <f t="shared" si="563"/>
        <v>144.39694104312002</v>
      </c>
      <c r="AK103" s="18">
        <f t="shared" si="563"/>
        <v>144.39694104312002</v>
      </c>
      <c r="AL103" s="18">
        <f t="shared" si="563"/>
        <v>144.39694104312002</v>
      </c>
      <c r="AM103" s="18">
        <f t="shared" si="563"/>
        <v>144.39694104312002</v>
      </c>
      <c r="AN103" s="18">
        <f t="shared" si="563"/>
        <v>144.39694104312002</v>
      </c>
      <c r="AO103" s="18">
        <f t="shared" si="563"/>
        <v>144.39694104312002</v>
      </c>
      <c r="AP103" s="18">
        <f t="shared" si="563"/>
        <v>144.39694104312002</v>
      </c>
      <c r="AQ103" s="18">
        <f t="shared" si="563"/>
        <v>144.39694104312002</v>
      </c>
      <c r="AR103" s="18">
        <f t="shared" si="563"/>
        <v>144.39694104312002</v>
      </c>
      <c r="AS103" s="18">
        <f t="shared" si="563"/>
        <v>144.39694104312002</v>
      </c>
      <c r="AT103" s="18">
        <f t="shared" si="563"/>
        <v>144.39694104312002</v>
      </c>
      <c r="AU103" s="18">
        <f t="shared" si="563"/>
        <v>144.39694104312002</v>
      </c>
      <c r="AV103" s="18">
        <f t="shared" si="563"/>
        <v>144.39694104312002</v>
      </c>
      <c r="AW103" s="18">
        <f t="shared" si="563"/>
        <v>144.39694104312002</v>
      </c>
      <c r="AX103" s="18">
        <f t="shared" si="563"/>
        <v>144.39694104312002</v>
      </c>
      <c r="AY103" s="18">
        <f t="shared" si="563"/>
        <v>144.39694104312002</v>
      </c>
      <c r="AZ103" s="18">
        <f t="shared" si="563"/>
        <v>144.39694104312002</v>
      </c>
      <c r="BA103" s="18">
        <f t="shared" si="563"/>
        <v>144.39694104312002</v>
      </c>
      <c r="BB103" s="18">
        <f t="shared" si="563"/>
        <v>144.39694104312002</v>
      </c>
      <c r="BC103" s="18">
        <f t="shared" si="563"/>
        <v>144.39694104312002</v>
      </c>
      <c r="BD103" s="18">
        <f t="shared" si="563"/>
        <v>144.39694104312002</v>
      </c>
      <c r="BE103" s="18">
        <f t="shared" si="563"/>
        <v>144.39694104312002</v>
      </c>
      <c r="BF103" s="18">
        <f t="shared" si="563"/>
        <v>144.39694104312002</v>
      </c>
      <c r="BG103" s="18">
        <f t="shared" si="563"/>
        <v>144.39694104312002</v>
      </c>
      <c r="BH103" s="18">
        <f t="shared" si="563"/>
        <v>144.39694104312002</v>
      </c>
      <c r="BI103" s="18">
        <f t="shared" si="563"/>
        <v>144.39694104312002</v>
      </c>
      <c r="BJ103" s="18">
        <f t="shared" si="563"/>
        <v>144.39694104312002</v>
      </c>
      <c r="BK103" s="18">
        <f t="shared" si="563"/>
        <v>144.39694104312002</v>
      </c>
      <c r="BL103" s="18">
        <f t="shared" si="563"/>
        <v>144.39694104312002</v>
      </c>
      <c r="BM103" s="18">
        <f t="shared" si="563"/>
        <v>144.39694104312002</v>
      </c>
      <c r="BN103" s="18">
        <f t="shared" si="563"/>
        <v>144.39694104312002</v>
      </c>
      <c r="BO103" s="18">
        <f t="shared" si="563"/>
        <v>144.39694104312002</v>
      </c>
      <c r="BP103" s="18">
        <f t="shared" si="563"/>
        <v>144.39694104312002</v>
      </c>
      <c r="BQ103" s="18">
        <f t="shared" si="564"/>
        <v>144.39694104312002</v>
      </c>
      <c r="BR103" s="18">
        <f t="shared" si="564"/>
        <v>144.39694104312002</v>
      </c>
      <c r="BS103" s="18">
        <f t="shared" si="564"/>
        <v>144.39694104312002</v>
      </c>
      <c r="BT103" s="18">
        <f t="shared" si="564"/>
        <v>144.39694104312002</v>
      </c>
      <c r="BU103" s="18">
        <f t="shared" si="564"/>
        <v>144.39694104312002</v>
      </c>
      <c r="BV103" s="18">
        <f t="shared" si="564"/>
        <v>144.39694104312002</v>
      </c>
      <c r="BW103" s="18">
        <f t="shared" si="564"/>
        <v>144.39694104312002</v>
      </c>
      <c r="BX103" s="18">
        <f t="shared" si="564"/>
        <v>144.39694104312002</v>
      </c>
      <c r="BY103" s="18">
        <f t="shared" si="564"/>
        <v>144.39694104312002</v>
      </c>
      <c r="BZ103" s="18">
        <f t="shared" si="564"/>
        <v>144.39694104312002</v>
      </c>
      <c r="CA103" s="18">
        <f t="shared" si="564"/>
        <v>144.39694104312002</v>
      </c>
      <c r="CB103" s="18">
        <f t="shared" si="564"/>
        <v>144.39694104312002</v>
      </c>
      <c r="CC103" s="18">
        <f t="shared" si="564"/>
        <v>144.39694104312002</v>
      </c>
      <c r="CD103" s="18">
        <f t="shared" si="564"/>
        <v>144.39694104312002</v>
      </c>
      <c r="CE103" s="18">
        <f t="shared" si="564"/>
        <v>144.39694104312002</v>
      </c>
      <c r="CF103" s="18">
        <f t="shared" si="564"/>
        <v>144.39694104312002</v>
      </c>
      <c r="CG103" s="18">
        <f t="shared" si="564"/>
        <v>144.39694104312002</v>
      </c>
      <c r="CH103" s="18">
        <f t="shared" si="564"/>
        <v>144.39694104312002</v>
      </c>
      <c r="CI103" s="18">
        <f t="shared" si="564"/>
        <v>144.39694104312002</v>
      </c>
      <c r="CJ103" s="18">
        <f t="shared" si="564"/>
        <v>144.39694104312002</v>
      </c>
      <c r="CK103" s="18">
        <f t="shared" si="564"/>
        <v>144.39694104312002</v>
      </c>
      <c r="CL103" s="18">
        <f t="shared" si="564"/>
        <v>144.39694104312002</v>
      </c>
      <c r="CM103" s="18">
        <f t="shared" si="564"/>
        <v>144.39694104312002</v>
      </c>
      <c r="CN103" s="18">
        <f t="shared" si="564"/>
        <v>144.39694104312002</v>
      </c>
      <c r="CO103" s="18">
        <f t="shared" si="564"/>
        <v>144.39694104312002</v>
      </c>
      <c r="CP103" s="18">
        <f t="shared" si="564"/>
        <v>144.39694104312002</v>
      </c>
      <c r="CQ103" s="18">
        <f t="shared" si="564"/>
        <v>144.39694104312002</v>
      </c>
      <c r="CR103" s="18">
        <f t="shared" si="564"/>
        <v>144.39694104312002</v>
      </c>
      <c r="CS103" s="18">
        <f t="shared" si="564"/>
        <v>144.39694104312002</v>
      </c>
      <c r="CT103" s="18">
        <f t="shared" si="564"/>
        <v>144.39694104312002</v>
      </c>
      <c r="CU103" s="18">
        <f t="shared" si="564"/>
        <v>144.39694104312002</v>
      </c>
      <c r="CV103" s="18">
        <f t="shared" si="564"/>
        <v>144.39694104312002</v>
      </c>
      <c r="CW103" s="18">
        <f t="shared" si="564"/>
        <v>144.39694104312002</v>
      </c>
      <c r="CX103" s="18">
        <f t="shared" si="564"/>
        <v>144.39694104312002</v>
      </c>
      <c r="CY103" s="18">
        <f t="shared" si="564"/>
        <v>144.39694104312002</v>
      </c>
      <c r="DA103" s="18" t="str">
        <f t="shared" si="665"/>
        <v>NC</v>
      </c>
      <c r="DB103" s="18">
        <f t="shared" si="666"/>
        <v>433.19082312936001</v>
      </c>
      <c r="DC103" s="18">
        <f t="shared" si="667"/>
        <v>866.38164625872002</v>
      </c>
      <c r="DD103" s="18">
        <f t="shared" si="668"/>
        <v>1299.57246938808</v>
      </c>
      <c r="DE103" s="18">
        <f t="shared" si="669"/>
        <v>1443.9694104312</v>
      </c>
      <c r="DF103" s="18">
        <f t="shared" si="670"/>
        <v>1588.36635147432</v>
      </c>
      <c r="DG103" s="18">
        <f t="shared" si="671"/>
        <v>1732.76329251744</v>
      </c>
      <c r="DH103" s="18">
        <f t="shared" ref="DH103:DH106" si="765">+DG103+J103</f>
        <v>1877.1602335605601</v>
      </c>
      <c r="DI103" s="18">
        <f t="shared" si="672"/>
        <v>2021.5571746036801</v>
      </c>
      <c r="DJ103" s="18">
        <f t="shared" si="673"/>
        <v>2165.9541156468003</v>
      </c>
      <c r="DK103" s="18">
        <f t="shared" si="674"/>
        <v>2310.3510566899204</v>
      </c>
      <c r="DL103" s="18">
        <f t="shared" si="675"/>
        <v>2454.7479977330404</v>
      </c>
      <c r="DM103" s="18">
        <f t="shared" si="676"/>
        <v>2599.1449387761604</v>
      </c>
      <c r="DN103" s="18">
        <f t="shared" si="677"/>
        <v>2743.5418798192804</v>
      </c>
      <c r="DO103" s="18">
        <f t="shared" si="678"/>
        <v>2887.9388208624005</v>
      </c>
      <c r="DP103" s="18">
        <f t="shared" si="679"/>
        <v>3032.3357619055205</v>
      </c>
      <c r="DQ103" s="18">
        <f t="shared" si="680"/>
        <v>3176.7327029486405</v>
      </c>
      <c r="DR103" s="18">
        <f t="shared" si="681"/>
        <v>3321.1296439917605</v>
      </c>
      <c r="DS103" s="18">
        <f t="shared" si="682"/>
        <v>3465.5265850348806</v>
      </c>
      <c r="DT103" s="18">
        <f t="shared" si="683"/>
        <v>3609.9235260780006</v>
      </c>
      <c r="DU103" s="18">
        <f t="shared" si="684"/>
        <v>3754.3204671211206</v>
      </c>
      <c r="DV103" s="18">
        <f t="shared" si="685"/>
        <v>3898.7174081642406</v>
      </c>
      <c r="DW103" s="18">
        <f t="shared" si="686"/>
        <v>4043.1143492073606</v>
      </c>
      <c r="DX103" s="18">
        <f t="shared" si="687"/>
        <v>4187.5112902504807</v>
      </c>
      <c r="DY103" s="18">
        <f t="shared" si="688"/>
        <v>4331.9082312936007</v>
      </c>
      <c r="DZ103" s="18">
        <f t="shared" si="689"/>
        <v>4476.3051723367207</v>
      </c>
      <c r="EA103" s="18">
        <f t="shared" si="690"/>
        <v>4620.7021133798407</v>
      </c>
      <c r="EB103" s="18">
        <f t="shared" si="691"/>
        <v>4765.0990544229608</v>
      </c>
      <c r="EC103" s="18">
        <f t="shared" si="692"/>
        <v>4909.4959954660808</v>
      </c>
      <c r="ED103" s="18">
        <f t="shared" si="693"/>
        <v>5053.8929365092008</v>
      </c>
      <c r="EE103" s="18">
        <f t="shared" si="694"/>
        <v>5198.2898775523208</v>
      </c>
      <c r="EF103" s="18">
        <f t="shared" si="695"/>
        <v>5342.6868185954409</v>
      </c>
      <c r="EG103" s="18">
        <f t="shared" si="696"/>
        <v>5487.0837596385609</v>
      </c>
      <c r="EH103" s="18">
        <f t="shared" si="697"/>
        <v>5631.4807006816809</v>
      </c>
      <c r="EI103" s="18">
        <f t="shared" si="698"/>
        <v>5775.8776417248009</v>
      </c>
      <c r="EJ103" s="18">
        <f t="shared" si="699"/>
        <v>5920.2745827679209</v>
      </c>
      <c r="EK103" s="18">
        <f t="shared" si="700"/>
        <v>6064.671523811041</v>
      </c>
      <c r="EL103" s="18">
        <f t="shared" si="701"/>
        <v>6209.068464854161</v>
      </c>
      <c r="EM103" s="18">
        <f t="shared" si="702"/>
        <v>6353.465405897281</v>
      </c>
      <c r="EN103" s="18">
        <f t="shared" si="703"/>
        <v>6497.862346940401</v>
      </c>
      <c r="EO103" s="18">
        <f t="shared" si="704"/>
        <v>6642.2592879835211</v>
      </c>
      <c r="EP103" s="18">
        <f t="shared" si="705"/>
        <v>6786.6562290266411</v>
      </c>
      <c r="EQ103" s="18">
        <f t="shared" si="706"/>
        <v>6931.0531700697611</v>
      </c>
      <c r="ER103" s="18">
        <f t="shared" si="707"/>
        <v>7075.4501111128811</v>
      </c>
      <c r="ES103" s="18">
        <f t="shared" si="708"/>
        <v>7219.8470521560012</v>
      </c>
      <c r="ET103" s="18">
        <f t="shared" si="709"/>
        <v>7364.2439931991212</v>
      </c>
      <c r="EU103" s="18">
        <f t="shared" si="710"/>
        <v>7508.6409342422412</v>
      </c>
      <c r="EV103" s="18">
        <f t="shared" si="711"/>
        <v>7653.0378752853612</v>
      </c>
      <c r="EW103" s="18">
        <f t="shared" si="712"/>
        <v>7797.4348163284812</v>
      </c>
      <c r="EX103" s="18">
        <f t="shared" si="713"/>
        <v>7941.8317573716013</v>
      </c>
      <c r="EY103" s="18">
        <f t="shared" si="714"/>
        <v>8086.2286984147213</v>
      </c>
      <c r="EZ103" s="18">
        <f t="shared" si="715"/>
        <v>8230.6256394578413</v>
      </c>
      <c r="FA103" s="18">
        <f t="shared" si="716"/>
        <v>8375.0225805009613</v>
      </c>
      <c r="FB103" s="18">
        <f t="shared" si="717"/>
        <v>8519.4195215440814</v>
      </c>
      <c r="FC103" s="18">
        <f t="shared" si="718"/>
        <v>8663.8164625872014</v>
      </c>
      <c r="FD103" s="18">
        <f t="shared" si="719"/>
        <v>8808.2134036303214</v>
      </c>
      <c r="FE103" s="18">
        <f t="shared" si="720"/>
        <v>8952.6103446734414</v>
      </c>
      <c r="FF103" s="18">
        <f t="shared" si="721"/>
        <v>9097.0072857165615</v>
      </c>
      <c r="FG103" s="18">
        <f t="shared" si="722"/>
        <v>9241.4042267596815</v>
      </c>
      <c r="FH103" s="18">
        <f t="shared" si="723"/>
        <v>9385.8011678028015</v>
      </c>
      <c r="FI103" s="18">
        <f t="shared" si="724"/>
        <v>9530.1981088459215</v>
      </c>
      <c r="FJ103" s="18">
        <f t="shared" si="725"/>
        <v>9674.5950498890415</v>
      </c>
      <c r="FK103" s="18">
        <f t="shared" si="726"/>
        <v>9818.9919909321616</v>
      </c>
      <c r="FL103" s="18">
        <f t="shared" si="727"/>
        <v>9963.3889319752816</v>
      </c>
      <c r="FM103" s="18">
        <f t="shared" si="728"/>
        <v>10107.785873018402</v>
      </c>
      <c r="FN103" s="18">
        <f t="shared" si="729"/>
        <v>10252.182814061522</v>
      </c>
      <c r="FO103" s="18">
        <f t="shared" si="730"/>
        <v>10396.579755104642</v>
      </c>
      <c r="FP103" s="18">
        <f t="shared" si="731"/>
        <v>10540.976696147762</v>
      </c>
      <c r="FQ103" s="18">
        <f t="shared" si="732"/>
        <v>10685.373637190882</v>
      </c>
      <c r="FR103" s="18">
        <f t="shared" si="733"/>
        <v>10829.770578234002</v>
      </c>
      <c r="FS103" s="18">
        <f t="shared" si="734"/>
        <v>10974.167519277122</v>
      </c>
      <c r="FT103" s="18">
        <f t="shared" si="735"/>
        <v>11118.564460320242</v>
      </c>
      <c r="FU103" s="18">
        <f t="shared" si="736"/>
        <v>11262.961401363362</v>
      </c>
      <c r="FV103" s="18">
        <f t="shared" si="737"/>
        <v>11407.358342406482</v>
      </c>
      <c r="FW103" s="18">
        <f t="shared" si="738"/>
        <v>11551.755283449602</v>
      </c>
      <c r="FX103" s="18">
        <f t="shared" si="739"/>
        <v>11696.152224492722</v>
      </c>
      <c r="FY103" s="18">
        <f t="shared" si="740"/>
        <v>11840.549165535842</v>
      </c>
      <c r="FZ103" s="18">
        <f t="shared" si="741"/>
        <v>11984.946106578962</v>
      </c>
      <c r="GA103" s="18">
        <f t="shared" si="742"/>
        <v>12129.343047622082</v>
      </c>
      <c r="GB103" s="18">
        <f t="shared" si="743"/>
        <v>12273.739988665202</v>
      </c>
      <c r="GC103" s="18">
        <f t="shared" si="744"/>
        <v>12418.136929708322</v>
      </c>
      <c r="GD103" s="18">
        <f t="shared" si="745"/>
        <v>12562.533870751442</v>
      </c>
      <c r="GE103" s="18">
        <f t="shared" si="746"/>
        <v>12706.930811794562</v>
      </c>
      <c r="GF103" s="18">
        <f t="shared" si="747"/>
        <v>12851.327752837682</v>
      </c>
      <c r="GG103" s="18">
        <f t="shared" si="748"/>
        <v>12995.724693880802</v>
      </c>
      <c r="GH103" s="18">
        <f t="shared" si="749"/>
        <v>13140.121634923922</v>
      </c>
      <c r="GI103" s="18">
        <f t="shared" si="750"/>
        <v>13284.518575967042</v>
      </c>
      <c r="GJ103" s="18">
        <f t="shared" si="751"/>
        <v>13428.915517010162</v>
      </c>
      <c r="GK103" s="18">
        <f t="shared" si="752"/>
        <v>13573.312458053282</v>
      </c>
      <c r="GL103" s="18">
        <f t="shared" si="753"/>
        <v>13717.709399096402</v>
      </c>
      <c r="GM103" s="18">
        <f t="shared" si="754"/>
        <v>13862.106340139522</v>
      </c>
      <c r="GN103" s="18">
        <f t="shared" si="755"/>
        <v>14006.503281182642</v>
      </c>
      <c r="GO103" s="18">
        <f t="shared" si="756"/>
        <v>14150.900222225762</v>
      </c>
      <c r="GP103" s="18">
        <f t="shared" si="757"/>
        <v>14295.297163268882</v>
      </c>
      <c r="GQ103" s="18">
        <f t="shared" si="758"/>
        <v>14439.694104312002</v>
      </c>
      <c r="GR103" s="18">
        <f t="shared" si="759"/>
        <v>14584.091045355122</v>
      </c>
      <c r="GS103" s="18">
        <f t="shared" si="760"/>
        <v>14728.487986398242</v>
      </c>
      <c r="GT103" s="18">
        <f t="shared" si="761"/>
        <v>14872.884927441362</v>
      </c>
      <c r="GU103" s="18">
        <f t="shared" si="762"/>
        <v>15017.281868484482</v>
      </c>
      <c r="GV103" s="18">
        <f t="shared" si="763"/>
        <v>15161.678809527602</v>
      </c>
      <c r="GW103" s="18">
        <f t="shared" si="764"/>
        <v>15306.075750570722</v>
      </c>
      <c r="GX103" s="18"/>
    </row>
    <row r="104" spans="1:206" x14ac:dyDescent="0.25">
      <c r="B104" t="s">
        <v>42</v>
      </c>
      <c r="C104">
        <v>1.33</v>
      </c>
      <c r="D104" s="18">
        <f t="shared" ref="D104:D106" si="766">((($B$11*$C104)*D$100)*$B$5)*$B$3+((($B$11*$C104)*D$100)*(1-$B$5))</f>
        <v>313.12162758806994</v>
      </c>
      <c r="E104" s="18">
        <f t="shared" si="563"/>
        <v>313.12162758806994</v>
      </c>
      <c r="F104" s="18">
        <f t="shared" si="563"/>
        <v>313.12162758806994</v>
      </c>
      <c r="G104" s="18">
        <f t="shared" si="563"/>
        <v>104.37387586269</v>
      </c>
      <c r="H104" s="18">
        <f t="shared" si="563"/>
        <v>104.37387586269</v>
      </c>
      <c r="I104" s="18">
        <f t="shared" si="563"/>
        <v>104.37387586269</v>
      </c>
      <c r="J104" s="18">
        <f t="shared" si="563"/>
        <v>104.37387586269</v>
      </c>
      <c r="K104" s="18">
        <f t="shared" si="563"/>
        <v>104.37387586269</v>
      </c>
      <c r="L104" s="18">
        <f t="shared" si="563"/>
        <v>104.37387586269</v>
      </c>
      <c r="M104" s="18">
        <f t="shared" si="563"/>
        <v>104.37387586269</v>
      </c>
      <c r="N104" s="18">
        <f t="shared" si="563"/>
        <v>104.37387586269</v>
      </c>
      <c r="O104" s="18">
        <f t="shared" si="563"/>
        <v>104.37387586269</v>
      </c>
      <c r="P104" s="18">
        <f t="shared" si="563"/>
        <v>104.37387586269</v>
      </c>
      <c r="Q104" s="18">
        <f t="shared" si="563"/>
        <v>104.37387586269</v>
      </c>
      <c r="R104" s="18">
        <f t="shared" si="563"/>
        <v>104.37387586269</v>
      </c>
      <c r="S104" s="18">
        <f t="shared" si="563"/>
        <v>104.37387586269</v>
      </c>
      <c r="T104" s="18">
        <f t="shared" si="563"/>
        <v>104.37387586269</v>
      </c>
      <c r="U104" s="18">
        <f t="shared" si="563"/>
        <v>104.37387586269</v>
      </c>
      <c r="V104" s="18">
        <f t="shared" si="563"/>
        <v>104.37387586269</v>
      </c>
      <c r="W104" s="18">
        <f t="shared" si="563"/>
        <v>104.37387586269</v>
      </c>
      <c r="X104" s="18">
        <f t="shared" si="563"/>
        <v>104.37387586269</v>
      </c>
      <c r="Y104" s="18">
        <f t="shared" si="563"/>
        <v>104.37387586269</v>
      </c>
      <c r="Z104" s="18">
        <f t="shared" si="563"/>
        <v>104.37387586269</v>
      </c>
      <c r="AA104" s="18">
        <f t="shared" si="563"/>
        <v>104.37387586269</v>
      </c>
      <c r="AB104" s="18">
        <f t="shared" si="563"/>
        <v>104.37387586269</v>
      </c>
      <c r="AC104" s="18">
        <f t="shared" si="563"/>
        <v>104.37387586269</v>
      </c>
      <c r="AD104" s="18">
        <f t="shared" si="563"/>
        <v>104.37387586269</v>
      </c>
      <c r="AE104" s="18">
        <f t="shared" si="563"/>
        <v>104.37387586269</v>
      </c>
      <c r="AF104" s="18">
        <f t="shared" si="563"/>
        <v>104.37387586269</v>
      </c>
      <c r="AG104" s="18">
        <f t="shared" si="563"/>
        <v>104.37387586269</v>
      </c>
      <c r="AH104" s="18">
        <f t="shared" si="563"/>
        <v>104.37387586269</v>
      </c>
      <c r="AI104" s="18">
        <f t="shared" si="563"/>
        <v>104.37387586269</v>
      </c>
      <c r="AJ104" s="18">
        <f t="shared" si="563"/>
        <v>104.37387586269</v>
      </c>
      <c r="AK104" s="18">
        <f t="shared" si="563"/>
        <v>104.37387586269</v>
      </c>
      <c r="AL104" s="18">
        <f t="shared" si="563"/>
        <v>104.37387586269</v>
      </c>
      <c r="AM104" s="18">
        <f t="shared" si="563"/>
        <v>104.37387586269</v>
      </c>
      <c r="AN104" s="18">
        <f t="shared" si="563"/>
        <v>104.37387586269</v>
      </c>
      <c r="AO104" s="18">
        <f t="shared" si="563"/>
        <v>104.37387586269</v>
      </c>
      <c r="AP104" s="18">
        <f t="shared" si="563"/>
        <v>104.37387586269</v>
      </c>
      <c r="AQ104" s="18">
        <f t="shared" si="563"/>
        <v>104.37387586269</v>
      </c>
      <c r="AR104" s="18">
        <f t="shared" si="563"/>
        <v>104.37387586269</v>
      </c>
      <c r="AS104" s="18">
        <f t="shared" si="563"/>
        <v>104.37387586269</v>
      </c>
      <c r="AT104" s="18">
        <f t="shared" si="563"/>
        <v>104.37387586269</v>
      </c>
      <c r="AU104" s="18">
        <f t="shared" si="563"/>
        <v>104.37387586269</v>
      </c>
      <c r="AV104" s="18">
        <f t="shared" si="563"/>
        <v>104.37387586269</v>
      </c>
      <c r="AW104" s="18">
        <f t="shared" si="563"/>
        <v>104.37387586269</v>
      </c>
      <c r="AX104" s="18">
        <f t="shared" si="563"/>
        <v>104.37387586269</v>
      </c>
      <c r="AY104" s="18">
        <f t="shared" si="563"/>
        <v>104.37387586269</v>
      </c>
      <c r="AZ104" s="18">
        <f t="shared" si="563"/>
        <v>104.37387586269</v>
      </c>
      <c r="BA104" s="18">
        <f t="shared" si="563"/>
        <v>104.37387586269</v>
      </c>
      <c r="BB104" s="18">
        <f t="shared" si="563"/>
        <v>104.37387586269</v>
      </c>
      <c r="BC104" s="18">
        <f t="shared" si="563"/>
        <v>104.37387586269</v>
      </c>
      <c r="BD104" s="18">
        <f t="shared" si="563"/>
        <v>104.37387586269</v>
      </c>
      <c r="BE104" s="18">
        <f t="shared" si="563"/>
        <v>104.37387586269</v>
      </c>
      <c r="BF104" s="18">
        <f t="shared" si="563"/>
        <v>104.37387586269</v>
      </c>
      <c r="BG104" s="18">
        <f t="shared" si="563"/>
        <v>104.37387586269</v>
      </c>
      <c r="BH104" s="18">
        <f t="shared" si="563"/>
        <v>104.37387586269</v>
      </c>
      <c r="BI104" s="18">
        <f t="shared" si="563"/>
        <v>104.37387586269</v>
      </c>
      <c r="BJ104" s="18">
        <f t="shared" si="563"/>
        <v>104.37387586269</v>
      </c>
      <c r="BK104" s="18">
        <f t="shared" si="563"/>
        <v>104.37387586269</v>
      </c>
      <c r="BL104" s="18">
        <f t="shared" si="563"/>
        <v>104.37387586269</v>
      </c>
      <c r="BM104" s="18">
        <f t="shared" si="563"/>
        <v>104.37387586269</v>
      </c>
      <c r="BN104" s="18">
        <f t="shared" si="563"/>
        <v>104.37387586269</v>
      </c>
      <c r="BO104" s="18">
        <f t="shared" si="563"/>
        <v>104.37387586269</v>
      </c>
      <c r="BP104" s="18">
        <f t="shared" ref="E104:BP106" si="767">((($B$11*$C104)*BP$100)*$B$5)*$B$3+((($B$11*$C104)*BP$100)*(1-$B$5))</f>
        <v>104.37387586269</v>
      </c>
      <c r="BQ104" s="18">
        <f t="shared" si="564"/>
        <v>104.37387586269</v>
      </c>
      <c r="BR104" s="18">
        <f t="shared" si="564"/>
        <v>104.37387586269</v>
      </c>
      <c r="BS104" s="18">
        <f t="shared" si="564"/>
        <v>104.37387586269</v>
      </c>
      <c r="BT104" s="18">
        <f t="shared" si="564"/>
        <v>104.37387586269</v>
      </c>
      <c r="BU104" s="18">
        <f t="shared" si="564"/>
        <v>104.37387586269</v>
      </c>
      <c r="BV104" s="18">
        <f t="shared" si="564"/>
        <v>104.37387586269</v>
      </c>
      <c r="BW104" s="18">
        <f t="shared" si="564"/>
        <v>104.37387586269</v>
      </c>
      <c r="BX104" s="18">
        <f t="shared" si="564"/>
        <v>104.37387586269</v>
      </c>
      <c r="BY104" s="18">
        <f t="shared" si="564"/>
        <v>104.37387586269</v>
      </c>
      <c r="BZ104" s="18">
        <f t="shared" si="564"/>
        <v>104.37387586269</v>
      </c>
      <c r="CA104" s="18">
        <f t="shared" si="564"/>
        <v>104.37387586269</v>
      </c>
      <c r="CB104" s="18">
        <f t="shared" si="564"/>
        <v>104.37387586269</v>
      </c>
      <c r="CC104" s="18">
        <f t="shared" si="564"/>
        <v>104.37387586269</v>
      </c>
      <c r="CD104" s="18">
        <f t="shared" si="564"/>
        <v>104.37387586269</v>
      </c>
      <c r="CE104" s="18">
        <f t="shared" si="564"/>
        <v>104.37387586269</v>
      </c>
      <c r="CF104" s="18">
        <f t="shared" si="564"/>
        <v>104.37387586269</v>
      </c>
      <c r="CG104" s="18">
        <f t="shared" si="564"/>
        <v>104.37387586269</v>
      </c>
      <c r="CH104" s="18">
        <f t="shared" si="564"/>
        <v>104.37387586269</v>
      </c>
      <c r="CI104" s="18">
        <f t="shared" si="564"/>
        <v>104.37387586269</v>
      </c>
      <c r="CJ104" s="18">
        <f t="shared" si="564"/>
        <v>104.37387586269</v>
      </c>
      <c r="CK104" s="18">
        <f t="shared" si="564"/>
        <v>104.37387586269</v>
      </c>
      <c r="CL104" s="18">
        <f t="shared" si="564"/>
        <v>104.37387586269</v>
      </c>
      <c r="CM104" s="18">
        <f t="shared" si="564"/>
        <v>104.37387586269</v>
      </c>
      <c r="CN104" s="18">
        <f t="shared" si="564"/>
        <v>104.37387586269</v>
      </c>
      <c r="CO104" s="18">
        <f t="shared" si="564"/>
        <v>104.37387586269</v>
      </c>
      <c r="CP104" s="18">
        <f t="shared" si="564"/>
        <v>104.37387586269</v>
      </c>
      <c r="CQ104" s="18">
        <f t="shared" si="564"/>
        <v>104.37387586269</v>
      </c>
      <c r="CR104" s="18">
        <f t="shared" si="564"/>
        <v>104.37387586269</v>
      </c>
      <c r="CS104" s="18">
        <f t="shared" si="564"/>
        <v>104.37387586269</v>
      </c>
      <c r="CT104" s="18">
        <f t="shared" si="564"/>
        <v>104.37387586269</v>
      </c>
      <c r="CU104" s="18">
        <f t="shared" si="564"/>
        <v>104.37387586269</v>
      </c>
      <c r="CV104" s="18">
        <f t="shared" si="564"/>
        <v>104.37387586269</v>
      </c>
      <c r="CW104" s="18">
        <f t="shared" si="564"/>
        <v>104.37387586269</v>
      </c>
      <c r="CX104" s="18">
        <f t="shared" si="564"/>
        <v>104.37387586269</v>
      </c>
      <c r="CY104" s="18">
        <f t="shared" si="564"/>
        <v>104.37387586269</v>
      </c>
      <c r="DA104" s="18" t="str">
        <f t="shared" si="665"/>
        <v>ND</v>
      </c>
      <c r="DB104" s="18">
        <f t="shared" si="666"/>
        <v>313.12162758806994</v>
      </c>
      <c r="DC104" s="18">
        <f t="shared" si="667"/>
        <v>626.24325517613988</v>
      </c>
      <c r="DD104" s="18">
        <f t="shared" si="668"/>
        <v>939.36488276420982</v>
      </c>
      <c r="DE104" s="18">
        <f t="shared" si="669"/>
        <v>1043.7387586268999</v>
      </c>
      <c r="DF104" s="18">
        <f t="shared" si="670"/>
        <v>1148.1126344895899</v>
      </c>
      <c r="DG104" s="18">
        <f t="shared" si="671"/>
        <v>1252.48651035228</v>
      </c>
      <c r="DH104" s="18">
        <f t="shared" si="765"/>
        <v>1356.86038621497</v>
      </c>
      <c r="DI104" s="18">
        <f t="shared" si="672"/>
        <v>1461.2342620776601</v>
      </c>
      <c r="DJ104" s="18">
        <f t="shared" si="673"/>
        <v>1565.6081379403502</v>
      </c>
      <c r="DK104" s="18">
        <f t="shared" si="674"/>
        <v>1669.9820138030402</v>
      </c>
      <c r="DL104" s="18">
        <f t="shared" si="675"/>
        <v>1774.3558896657303</v>
      </c>
      <c r="DM104" s="18">
        <f t="shared" si="676"/>
        <v>1878.7297655284203</v>
      </c>
      <c r="DN104" s="18">
        <f t="shared" si="677"/>
        <v>1983.1036413911104</v>
      </c>
      <c r="DO104" s="18">
        <f t="shared" si="678"/>
        <v>2087.4775172538002</v>
      </c>
      <c r="DP104" s="18">
        <f t="shared" si="679"/>
        <v>2191.8513931164903</v>
      </c>
      <c r="DQ104" s="18">
        <f t="shared" si="680"/>
        <v>2296.2252689791803</v>
      </c>
      <c r="DR104" s="18">
        <f t="shared" si="681"/>
        <v>2400.5991448418704</v>
      </c>
      <c r="DS104" s="18">
        <f t="shared" si="682"/>
        <v>2504.9730207045604</v>
      </c>
      <c r="DT104" s="18">
        <f t="shared" si="683"/>
        <v>2609.3468965672505</v>
      </c>
      <c r="DU104" s="18">
        <f t="shared" si="684"/>
        <v>2713.7207724299406</v>
      </c>
      <c r="DV104" s="18">
        <f t="shared" si="685"/>
        <v>2818.0946482926306</v>
      </c>
      <c r="DW104" s="18">
        <f t="shared" si="686"/>
        <v>2922.4685241553207</v>
      </c>
      <c r="DX104" s="18">
        <f t="shared" si="687"/>
        <v>3026.8424000180107</v>
      </c>
      <c r="DY104" s="18">
        <f t="shared" si="688"/>
        <v>3131.2162758807008</v>
      </c>
      <c r="DZ104" s="18">
        <f t="shared" si="689"/>
        <v>3235.5901517433908</v>
      </c>
      <c r="EA104" s="18">
        <f t="shared" si="690"/>
        <v>3339.9640276060809</v>
      </c>
      <c r="EB104" s="18">
        <f t="shared" si="691"/>
        <v>3444.3379034687709</v>
      </c>
      <c r="EC104" s="18">
        <f t="shared" si="692"/>
        <v>3548.711779331461</v>
      </c>
      <c r="ED104" s="18">
        <f t="shared" si="693"/>
        <v>3653.0856551941511</v>
      </c>
      <c r="EE104" s="18">
        <f t="shared" si="694"/>
        <v>3757.4595310568411</v>
      </c>
      <c r="EF104" s="18">
        <f t="shared" si="695"/>
        <v>3861.8334069195312</v>
      </c>
      <c r="EG104" s="18">
        <f t="shared" si="696"/>
        <v>3966.2072827822212</v>
      </c>
      <c r="EH104" s="18">
        <f t="shared" si="697"/>
        <v>4070.5811586449113</v>
      </c>
      <c r="EI104" s="18">
        <f t="shared" si="698"/>
        <v>4174.9550345076013</v>
      </c>
      <c r="EJ104" s="18">
        <f t="shared" si="699"/>
        <v>4279.3289103702909</v>
      </c>
      <c r="EK104" s="18">
        <f t="shared" si="700"/>
        <v>4383.7027862329805</v>
      </c>
      <c r="EL104" s="18">
        <f t="shared" si="701"/>
        <v>4488.0766620956701</v>
      </c>
      <c r="EM104" s="18">
        <f t="shared" si="702"/>
        <v>4592.4505379583597</v>
      </c>
      <c r="EN104" s="18">
        <f t="shared" si="703"/>
        <v>4696.8244138210493</v>
      </c>
      <c r="EO104" s="18">
        <f t="shared" si="704"/>
        <v>4801.1982896837389</v>
      </c>
      <c r="EP104" s="18">
        <f t="shared" si="705"/>
        <v>4905.5721655464286</v>
      </c>
      <c r="EQ104" s="18">
        <f t="shared" si="706"/>
        <v>5009.9460414091182</v>
      </c>
      <c r="ER104" s="18">
        <f t="shared" si="707"/>
        <v>5114.3199172718078</v>
      </c>
      <c r="ES104" s="18">
        <f t="shared" si="708"/>
        <v>5218.6937931344974</v>
      </c>
      <c r="ET104" s="18">
        <f t="shared" si="709"/>
        <v>5323.067668997187</v>
      </c>
      <c r="EU104" s="18">
        <f t="shared" si="710"/>
        <v>5427.4415448598766</v>
      </c>
      <c r="EV104" s="18">
        <f t="shared" si="711"/>
        <v>5531.8154207225662</v>
      </c>
      <c r="EW104" s="18">
        <f t="shared" si="712"/>
        <v>5636.1892965852558</v>
      </c>
      <c r="EX104" s="18">
        <f t="shared" si="713"/>
        <v>5740.5631724479454</v>
      </c>
      <c r="EY104" s="18">
        <f t="shared" si="714"/>
        <v>5844.937048310635</v>
      </c>
      <c r="EZ104" s="18">
        <f t="shared" si="715"/>
        <v>5949.3109241733246</v>
      </c>
      <c r="FA104" s="18">
        <f t="shared" si="716"/>
        <v>6053.6848000360142</v>
      </c>
      <c r="FB104" s="18">
        <f t="shared" si="717"/>
        <v>6158.0586758987038</v>
      </c>
      <c r="FC104" s="18">
        <f t="shared" si="718"/>
        <v>6262.4325517613934</v>
      </c>
      <c r="FD104" s="18">
        <f t="shared" si="719"/>
        <v>6366.806427624083</v>
      </c>
      <c r="FE104" s="18">
        <f t="shared" si="720"/>
        <v>6471.1803034867726</v>
      </c>
      <c r="FF104" s="18">
        <f t="shared" si="721"/>
        <v>6575.5541793494622</v>
      </c>
      <c r="FG104" s="18">
        <f t="shared" si="722"/>
        <v>6679.9280552121518</v>
      </c>
      <c r="FH104" s="18">
        <f t="shared" si="723"/>
        <v>6784.3019310748414</v>
      </c>
      <c r="FI104" s="18">
        <f t="shared" si="724"/>
        <v>6888.675806937531</v>
      </c>
      <c r="FJ104" s="18">
        <f t="shared" si="725"/>
        <v>6993.0496828002206</v>
      </c>
      <c r="FK104" s="18">
        <f t="shared" si="726"/>
        <v>7097.4235586629102</v>
      </c>
      <c r="FL104" s="18">
        <f t="shared" si="727"/>
        <v>7201.7974345255998</v>
      </c>
      <c r="FM104" s="18">
        <f t="shared" si="728"/>
        <v>7306.1713103882894</v>
      </c>
      <c r="FN104" s="18">
        <f t="shared" si="729"/>
        <v>7410.545186250979</v>
      </c>
      <c r="FO104" s="18">
        <f t="shared" si="730"/>
        <v>7514.9190621136686</v>
      </c>
      <c r="FP104" s="18">
        <f t="shared" si="731"/>
        <v>7619.2929379763582</v>
      </c>
      <c r="FQ104" s="18">
        <f t="shared" si="732"/>
        <v>7723.6668138390478</v>
      </c>
      <c r="FR104" s="18">
        <f t="shared" si="733"/>
        <v>7828.0406897017374</v>
      </c>
      <c r="FS104" s="18">
        <f t="shared" si="734"/>
        <v>7932.414565564427</v>
      </c>
      <c r="FT104" s="18">
        <f t="shared" si="735"/>
        <v>8036.7884414271166</v>
      </c>
      <c r="FU104" s="18">
        <f t="shared" si="736"/>
        <v>8141.1623172898062</v>
      </c>
      <c r="FV104" s="18">
        <f t="shared" si="737"/>
        <v>8245.5361931524967</v>
      </c>
      <c r="FW104" s="18">
        <f t="shared" si="738"/>
        <v>8349.9100690151863</v>
      </c>
      <c r="FX104" s="18">
        <f t="shared" si="739"/>
        <v>8454.2839448778759</v>
      </c>
      <c r="FY104" s="18">
        <f t="shared" si="740"/>
        <v>8558.6578207405655</v>
      </c>
      <c r="FZ104" s="18">
        <f t="shared" si="741"/>
        <v>8663.0316966032551</v>
      </c>
      <c r="GA104" s="18">
        <f t="shared" si="742"/>
        <v>8767.4055724659447</v>
      </c>
      <c r="GB104" s="18">
        <f t="shared" si="743"/>
        <v>8871.7794483286343</v>
      </c>
      <c r="GC104" s="18">
        <f t="shared" si="744"/>
        <v>8976.1533241913239</v>
      </c>
      <c r="GD104" s="18">
        <f t="shared" si="745"/>
        <v>9080.5272000540135</v>
      </c>
      <c r="GE104" s="18">
        <f t="shared" si="746"/>
        <v>9184.9010759167031</v>
      </c>
      <c r="GF104" s="18">
        <f t="shared" si="747"/>
        <v>9289.2749517793927</v>
      </c>
      <c r="GG104" s="18">
        <f t="shared" si="748"/>
        <v>9393.6488276420823</v>
      </c>
      <c r="GH104" s="18">
        <f t="shared" si="749"/>
        <v>9498.0227035047719</v>
      </c>
      <c r="GI104" s="18">
        <f t="shared" si="750"/>
        <v>9602.3965793674615</v>
      </c>
      <c r="GJ104" s="18">
        <f t="shared" si="751"/>
        <v>9706.7704552301511</v>
      </c>
      <c r="GK104" s="18">
        <f t="shared" si="752"/>
        <v>9811.1443310928407</v>
      </c>
      <c r="GL104" s="18">
        <f t="shared" si="753"/>
        <v>9915.5182069555303</v>
      </c>
      <c r="GM104" s="18">
        <f t="shared" si="754"/>
        <v>10019.89208281822</v>
      </c>
      <c r="GN104" s="18">
        <f t="shared" si="755"/>
        <v>10124.26595868091</v>
      </c>
      <c r="GO104" s="18">
        <f t="shared" si="756"/>
        <v>10228.639834543599</v>
      </c>
      <c r="GP104" s="18">
        <f t="shared" si="757"/>
        <v>10333.013710406289</v>
      </c>
      <c r="GQ104" s="18">
        <f t="shared" si="758"/>
        <v>10437.387586268978</v>
      </c>
      <c r="GR104" s="18">
        <f t="shared" si="759"/>
        <v>10541.761462131668</v>
      </c>
      <c r="GS104" s="18">
        <f t="shared" si="760"/>
        <v>10646.135337994358</v>
      </c>
      <c r="GT104" s="18">
        <f t="shared" si="761"/>
        <v>10750.509213857047</v>
      </c>
      <c r="GU104" s="18">
        <f t="shared" si="762"/>
        <v>10854.883089719737</v>
      </c>
      <c r="GV104" s="18">
        <f t="shared" si="763"/>
        <v>10959.256965582426</v>
      </c>
      <c r="GW104" s="18">
        <f t="shared" si="764"/>
        <v>11063.630841445116</v>
      </c>
      <c r="GX104" s="18"/>
    </row>
    <row r="105" spans="1:206" x14ac:dyDescent="0.25">
      <c r="B105" t="s">
        <v>43</v>
      </c>
      <c r="C105">
        <v>0.96</v>
      </c>
      <c r="D105" s="18">
        <f t="shared" si="766"/>
        <v>226.01260337184004</v>
      </c>
      <c r="E105" s="18">
        <f t="shared" si="767"/>
        <v>226.01260337184004</v>
      </c>
      <c r="F105" s="18">
        <f t="shared" si="767"/>
        <v>226.01260337184004</v>
      </c>
      <c r="G105" s="18">
        <f t="shared" si="767"/>
        <v>75.33753445728</v>
      </c>
      <c r="H105" s="18">
        <f t="shared" si="767"/>
        <v>75.33753445728</v>
      </c>
      <c r="I105" s="18">
        <f t="shared" si="767"/>
        <v>75.33753445728</v>
      </c>
      <c r="J105" s="18">
        <f t="shared" si="767"/>
        <v>75.33753445728</v>
      </c>
      <c r="K105" s="18">
        <f t="shared" si="767"/>
        <v>75.33753445728</v>
      </c>
      <c r="L105" s="18">
        <f t="shared" si="767"/>
        <v>75.33753445728</v>
      </c>
      <c r="M105" s="18">
        <f t="shared" si="767"/>
        <v>75.33753445728</v>
      </c>
      <c r="N105" s="18">
        <f t="shared" si="767"/>
        <v>75.33753445728</v>
      </c>
      <c r="O105" s="18">
        <f t="shared" si="767"/>
        <v>75.33753445728</v>
      </c>
      <c r="P105" s="18">
        <f t="shared" si="767"/>
        <v>75.33753445728</v>
      </c>
      <c r="Q105" s="18">
        <f t="shared" si="767"/>
        <v>75.33753445728</v>
      </c>
      <c r="R105" s="18">
        <f t="shared" si="767"/>
        <v>75.33753445728</v>
      </c>
      <c r="S105" s="18">
        <f t="shared" si="767"/>
        <v>75.33753445728</v>
      </c>
      <c r="T105" s="18">
        <f t="shared" si="767"/>
        <v>75.33753445728</v>
      </c>
      <c r="U105" s="18">
        <f t="shared" si="767"/>
        <v>75.33753445728</v>
      </c>
      <c r="V105" s="18">
        <f t="shared" si="767"/>
        <v>75.33753445728</v>
      </c>
      <c r="W105" s="18">
        <f t="shared" si="767"/>
        <v>75.33753445728</v>
      </c>
      <c r="X105" s="18">
        <f t="shared" si="767"/>
        <v>75.33753445728</v>
      </c>
      <c r="Y105" s="18">
        <f t="shared" si="767"/>
        <v>75.33753445728</v>
      </c>
      <c r="Z105" s="18">
        <f t="shared" si="767"/>
        <v>75.33753445728</v>
      </c>
      <c r="AA105" s="18">
        <f t="shared" si="767"/>
        <v>75.33753445728</v>
      </c>
      <c r="AB105" s="18">
        <f t="shared" si="767"/>
        <v>75.33753445728</v>
      </c>
      <c r="AC105" s="18">
        <f t="shared" si="767"/>
        <v>75.33753445728</v>
      </c>
      <c r="AD105" s="18">
        <f t="shared" si="767"/>
        <v>75.33753445728</v>
      </c>
      <c r="AE105" s="18">
        <f t="shared" si="767"/>
        <v>75.33753445728</v>
      </c>
      <c r="AF105" s="18">
        <f t="shared" si="767"/>
        <v>75.33753445728</v>
      </c>
      <c r="AG105" s="18">
        <f t="shared" si="767"/>
        <v>75.33753445728</v>
      </c>
      <c r="AH105" s="18">
        <f t="shared" si="767"/>
        <v>75.33753445728</v>
      </c>
      <c r="AI105" s="18">
        <f t="shared" si="767"/>
        <v>75.33753445728</v>
      </c>
      <c r="AJ105" s="18">
        <f t="shared" si="767"/>
        <v>75.33753445728</v>
      </c>
      <c r="AK105" s="18">
        <f t="shared" si="767"/>
        <v>75.33753445728</v>
      </c>
      <c r="AL105" s="18">
        <f t="shared" si="767"/>
        <v>75.33753445728</v>
      </c>
      <c r="AM105" s="18">
        <f t="shared" si="767"/>
        <v>75.33753445728</v>
      </c>
      <c r="AN105" s="18">
        <f t="shared" si="767"/>
        <v>75.33753445728</v>
      </c>
      <c r="AO105" s="18">
        <f t="shared" si="767"/>
        <v>75.33753445728</v>
      </c>
      <c r="AP105" s="18">
        <f t="shared" si="767"/>
        <v>75.33753445728</v>
      </c>
      <c r="AQ105" s="18">
        <f t="shared" si="767"/>
        <v>75.33753445728</v>
      </c>
      <c r="AR105" s="18">
        <f t="shared" si="767"/>
        <v>75.33753445728</v>
      </c>
      <c r="AS105" s="18">
        <f t="shared" si="767"/>
        <v>75.33753445728</v>
      </c>
      <c r="AT105" s="18">
        <f t="shared" si="767"/>
        <v>75.33753445728</v>
      </c>
      <c r="AU105" s="18">
        <f t="shared" si="767"/>
        <v>75.33753445728</v>
      </c>
      <c r="AV105" s="18">
        <f t="shared" si="767"/>
        <v>75.33753445728</v>
      </c>
      <c r="AW105" s="18">
        <f t="shared" si="767"/>
        <v>75.33753445728</v>
      </c>
      <c r="AX105" s="18">
        <f t="shared" si="767"/>
        <v>75.33753445728</v>
      </c>
      <c r="AY105" s="18">
        <f t="shared" si="767"/>
        <v>75.33753445728</v>
      </c>
      <c r="AZ105" s="18">
        <f t="shared" si="767"/>
        <v>75.33753445728</v>
      </c>
      <c r="BA105" s="18">
        <f t="shared" si="767"/>
        <v>75.33753445728</v>
      </c>
      <c r="BB105" s="18">
        <f t="shared" si="767"/>
        <v>75.33753445728</v>
      </c>
      <c r="BC105" s="18">
        <f t="shared" si="767"/>
        <v>75.33753445728</v>
      </c>
      <c r="BD105" s="18">
        <f t="shared" si="767"/>
        <v>75.33753445728</v>
      </c>
      <c r="BE105" s="18">
        <f t="shared" si="767"/>
        <v>75.33753445728</v>
      </c>
      <c r="BF105" s="18">
        <f t="shared" si="767"/>
        <v>75.33753445728</v>
      </c>
      <c r="BG105" s="18">
        <f t="shared" si="767"/>
        <v>75.33753445728</v>
      </c>
      <c r="BH105" s="18">
        <f t="shared" si="767"/>
        <v>75.33753445728</v>
      </c>
      <c r="BI105" s="18">
        <f t="shared" si="767"/>
        <v>75.33753445728</v>
      </c>
      <c r="BJ105" s="18">
        <f t="shared" si="767"/>
        <v>75.33753445728</v>
      </c>
      <c r="BK105" s="18">
        <f t="shared" si="767"/>
        <v>75.33753445728</v>
      </c>
      <c r="BL105" s="18">
        <f t="shared" si="767"/>
        <v>75.33753445728</v>
      </c>
      <c r="BM105" s="18">
        <f t="shared" si="767"/>
        <v>75.33753445728</v>
      </c>
      <c r="BN105" s="18">
        <f t="shared" si="767"/>
        <v>75.33753445728</v>
      </c>
      <c r="BO105" s="18">
        <f t="shared" si="767"/>
        <v>75.33753445728</v>
      </c>
      <c r="BP105" s="18">
        <f t="shared" si="767"/>
        <v>75.33753445728</v>
      </c>
      <c r="BQ105" s="18">
        <f t="shared" si="564"/>
        <v>75.33753445728</v>
      </c>
      <c r="BR105" s="18">
        <f t="shared" si="564"/>
        <v>75.33753445728</v>
      </c>
      <c r="BS105" s="18">
        <f t="shared" si="564"/>
        <v>75.33753445728</v>
      </c>
      <c r="BT105" s="18">
        <f t="shared" si="564"/>
        <v>75.33753445728</v>
      </c>
      <c r="BU105" s="18">
        <f t="shared" si="564"/>
        <v>75.33753445728</v>
      </c>
      <c r="BV105" s="18">
        <f t="shared" si="564"/>
        <v>75.33753445728</v>
      </c>
      <c r="BW105" s="18">
        <f t="shared" si="564"/>
        <v>75.33753445728</v>
      </c>
      <c r="BX105" s="18">
        <f t="shared" si="564"/>
        <v>75.33753445728</v>
      </c>
      <c r="BY105" s="18">
        <f t="shared" si="564"/>
        <v>75.33753445728</v>
      </c>
      <c r="BZ105" s="18">
        <f t="shared" si="564"/>
        <v>75.33753445728</v>
      </c>
      <c r="CA105" s="18">
        <f t="shared" si="564"/>
        <v>75.33753445728</v>
      </c>
      <c r="CB105" s="18">
        <f t="shared" si="564"/>
        <v>75.33753445728</v>
      </c>
      <c r="CC105" s="18">
        <f t="shared" si="564"/>
        <v>75.33753445728</v>
      </c>
      <c r="CD105" s="18">
        <f t="shared" si="564"/>
        <v>75.33753445728</v>
      </c>
      <c r="CE105" s="18">
        <f t="shared" si="564"/>
        <v>75.33753445728</v>
      </c>
      <c r="CF105" s="18">
        <f t="shared" si="564"/>
        <v>75.33753445728</v>
      </c>
      <c r="CG105" s="18">
        <f t="shared" si="564"/>
        <v>75.33753445728</v>
      </c>
      <c r="CH105" s="18">
        <f t="shared" si="564"/>
        <v>75.33753445728</v>
      </c>
      <c r="CI105" s="18">
        <f t="shared" si="564"/>
        <v>75.33753445728</v>
      </c>
      <c r="CJ105" s="18">
        <f t="shared" si="564"/>
        <v>75.33753445728</v>
      </c>
      <c r="CK105" s="18">
        <f t="shared" si="564"/>
        <v>75.33753445728</v>
      </c>
      <c r="CL105" s="18">
        <f t="shared" si="564"/>
        <v>75.33753445728</v>
      </c>
      <c r="CM105" s="18">
        <f t="shared" si="564"/>
        <v>75.33753445728</v>
      </c>
      <c r="CN105" s="18">
        <f t="shared" si="564"/>
        <v>75.33753445728</v>
      </c>
      <c r="CO105" s="18">
        <f t="shared" si="564"/>
        <v>75.33753445728</v>
      </c>
      <c r="CP105" s="18">
        <f t="shared" si="564"/>
        <v>75.33753445728</v>
      </c>
      <c r="CQ105" s="18">
        <f t="shared" si="564"/>
        <v>75.33753445728</v>
      </c>
      <c r="CR105" s="18">
        <f t="shared" si="564"/>
        <v>75.33753445728</v>
      </c>
      <c r="CS105" s="18">
        <f t="shared" si="564"/>
        <v>75.33753445728</v>
      </c>
      <c r="CT105" s="18">
        <f t="shared" si="564"/>
        <v>75.33753445728</v>
      </c>
      <c r="CU105" s="18">
        <f t="shared" si="564"/>
        <v>75.33753445728</v>
      </c>
      <c r="CV105" s="18">
        <f t="shared" si="564"/>
        <v>75.33753445728</v>
      </c>
      <c r="CW105" s="18">
        <f t="shared" si="564"/>
        <v>75.33753445728</v>
      </c>
      <c r="CX105" s="18">
        <f t="shared" si="564"/>
        <v>75.33753445728</v>
      </c>
      <c r="CY105" s="18">
        <f t="shared" si="564"/>
        <v>75.33753445728</v>
      </c>
      <c r="DA105" s="18" t="str">
        <f t="shared" si="665"/>
        <v>NE</v>
      </c>
      <c r="DB105" s="18">
        <f t="shared" si="666"/>
        <v>226.01260337184004</v>
      </c>
      <c r="DC105" s="18">
        <f t="shared" si="667"/>
        <v>452.02520674368009</v>
      </c>
      <c r="DD105" s="18">
        <f t="shared" si="668"/>
        <v>678.03781011552019</v>
      </c>
      <c r="DE105" s="18">
        <f t="shared" si="669"/>
        <v>753.37534457280015</v>
      </c>
      <c r="DF105" s="18">
        <f t="shared" si="670"/>
        <v>828.7128790300801</v>
      </c>
      <c r="DG105" s="18">
        <f t="shared" si="671"/>
        <v>904.05041348736006</v>
      </c>
      <c r="DH105" s="18">
        <f t="shared" si="765"/>
        <v>979.38794794464002</v>
      </c>
      <c r="DI105" s="18">
        <f t="shared" si="672"/>
        <v>1054.7254824019201</v>
      </c>
      <c r="DJ105" s="18">
        <f t="shared" si="673"/>
        <v>1130.0630168592002</v>
      </c>
      <c r="DK105" s="18">
        <f t="shared" si="674"/>
        <v>1205.4005513164802</v>
      </c>
      <c r="DL105" s="18">
        <f t="shared" si="675"/>
        <v>1280.7380857737603</v>
      </c>
      <c r="DM105" s="18">
        <f t="shared" si="676"/>
        <v>1356.0756202310404</v>
      </c>
      <c r="DN105" s="18">
        <f t="shared" si="677"/>
        <v>1431.4131546883204</v>
      </c>
      <c r="DO105" s="18">
        <f t="shared" si="678"/>
        <v>1506.7506891456005</v>
      </c>
      <c r="DP105" s="18">
        <f t="shared" si="679"/>
        <v>1582.0882236028806</v>
      </c>
      <c r="DQ105" s="18">
        <f t="shared" si="680"/>
        <v>1657.4257580601607</v>
      </c>
      <c r="DR105" s="18">
        <f t="shared" si="681"/>
        <v>1732.7632925174407</v>
      </c>
      <c r="DS105" s="18">
        <f t="shared" si="682"/>
        <v>1808.1008269747208</v>
      </c>
      <c r="DT105" s="18">
        <f t="shared" si="683"/>
        <v>1883.4383614320009</v>
      </c>
      <c r="DU105" s="18">
        <f t="shared" si="684"/>
        <v>1958.7758958892809</v>
      </c>
      <c r="DV105" s="18">
        <f t="shared" si="685"/>
        <v>2034.113430346561</v>
      </c>
      <c r="DW105" s="18">
        <f t="shared" si="686"/>
        <v>2109.4509648038411</v>
      </c>
      <c r="DX105" s="18">
        <f t="shared" si="687"/>
        <v>2184.7884992611212</v>
      </c>
      <c r="DY105" s="18">
        <f t="shared" si="688"/>
        <v>2260.1260337184012</v>
      </c>
      <c r="DZ105" s="18">
        <f t="shared" si="689"/>
        <v>2335.4635681756813</v>
      </c>
      <c r="EA105" s="18">
        <f t="shared" si="690"/>
        <v>2410.8011026329614</v>
      </c>
      <c r="EB105" s="18">
        <f t="shared" si="691"/>
        <v>2486.1386370902414</v>
      </c>
      <c r="EC105" s="18">
        <f t="shared" si="692"/>
        <v>2561.4761715475215</v>
      </c>
      <c r="ED105" s="18">
        <f t="shared" si="693"/>
        <v>2636.8137060048016</v>
      </c>
      <c r="EE105" s="18">
        <f t="shared" si="694"/>
        <v>2712.1512404620817</v>
      </c>
      <c r="EF105" s="18">
        <f t="shared" si="695"/>
        <v>2787.4887749193617</v>
      </c>
      <c r="EG105" s="18">
        <f t="shared" si="696"/>
        <v>2862.8263093766418</v>
      </c>
      <c r="EH105" s="18">
        <f t="shared" si="697"/>
        <v>2938.1638438339219</v>
      </c>
      <c r="EI105" s="18">
        <f t="shared" si="698"/>
        <v>3013.5013782912019</v>
      </c>
      <c r="EJ105" s="18">
        <f t="shared" si="699"/>
        <v>3088.838912748482</v>
      </c>
      <c r="EK105" s="18">
        <f t="shared" si="700"/>
        <v>3164.1764472057621</v>
      </c>
      <c r="EL105" s="18">
        <f t="shared" si="701"/>
        <v>3239.5139816630422</v>
      </c>
      <c r="EM105" s="18">
        <f t="shared" si="702"/>
        <v>3314.8515161203222</v>
      </c>
      <c r="EN105" s="18">
        <f t="shared" si="703"/>
        <v>3390.1890505776023</v>
      </c>
      <c r="EO105" s="18">
        <f t="shared" si="704"/>
        <v>3465.5265850348824</v>
      </c>
      <c r="EP105" s="18">
        <f t="shared" si="705"/>
        <v>3540.8641194921624</v>
      </c>
      <c r="EQ105" s="18">
        <f t="shared" si="706"/>
        <v>3616.2016539494425</v>
      </c>
      <c r="ER105" s="18">
        <f t="shared" si="707"/>
        <v>3691.5391884067226</v>
      </c>
      <c r="ES105" s="18">
        <f t="shared" si="708"/>
        <v>3766.8767228640027</v>
      </c>
      <c r="ET105" s="18">
        <f t="shared" si="709"/>
        <v>3842.2142573212827</v>
      </c>
      <c r="EU105" s="18">
        <f t="shared" si="710"/>
        <v>3917.5517917785628</v>
      </c>
      <c r="EV105" s="18">
        <f t="shared" si="711"/>
        <v>3992.8893262358429</v>
      </c>
      <c r="EW105" s="18">
        <f t="shared" si="712"/>
        <v>4068.2268606931229</v>
      </c>
      <c r="EX105" s="18">
        <f t="shared" si="713"/>
        <v>4143.5643951504026</v>
      </c>
      <c r="EY105" s="18">
        <f t="shared" si="714"/>
        <v>4218.9019296076822</v>
      </c>
      <c r="EZ105" s="18">
        <f t="shared" si="715"/>
        <v>4294.2394640649618</v>
      </c>
      <c r="FA105" s="18">
        <f t="shared" si="716"/>
        <v>4369.5769985222414</v>
      </c>
      <c r="FB105" s="18">
        <f t="shared" si="717"/>
        <v>4444.914532979521</v>
      </c>
      <c r="FC105" s="18">
        <f t="shared" si="718"/>
        <v>4520.2520674368006</v>
      </c>
      <c r="FD105" s="18">
        <f t="shared" si="719"/>
        <v>4595.5896018940803</v>
      </c>
      <c r="FE105" s="18">
        <f t="shared" si="720"/>
        <v>4670.9271363513599</v>
      </c>
      <c r="FF105" s="18">
        <f t="shared" si="721"/>
        <v>4746.2646708086395</v>
      </c>
      <c r="FG105" s="18">
        <f t="shared" si="722"/>
        <v>4821.6022052659191</v>
      </c>
      <c r="FH105" s="18">
        <f t="shared" si="723"/>
        <v>4896.9397397231987</v>
      </c>
      <c r="FI105" s="18">
        <f t="shared" si="724"/>
        <v>4972.2772741804783</v>
      </c>
      <c r="FJ105" s="18">
        <f t="shared" si="725"/>
        <v>5047.614808637758</v>
      </c>
      <c r="FK105" s="18">
        <f t="shared" si="726"/>
        <v>5122.9523430950376</v>
      </c>
      <c r="FL105" s="18">
        <f t="shared" si="727"/>
        <v>5198.2898775523172</v>
      </c>
      <c r="FM105" s="18">
        <f t="shared" si="728"/>
        <v>5273.6274120095968</v>
      </c>
      <c r="FN105" s="18">
        <f t="shared" si="729"/>
        <v>5348.9649464668764</v>
      </c>
      <c r="FO105" s="18">
        <f t="shared" si="730"/>
        <v>5424.302480924156</v>
      </c>
      <c r="FP105" s="18">
        <f t="shared" si="731"/>
        <v>5499.6400153814357</v>
      </c>
      <c r="FQ105" s="18">
        <f t="shared" si="732"/>
        <v>5574.9775498387153</v>
      </c>
      <c r="FR105" s="18">
        <f t="shared" si="733"/>
        <v>5650.3150842959949</v>
      </c>
      <c r="FS105" s="18">
        <f t="shared" si="734"/>
        <v>5725.6526187532745</v>
      </c>
      <c r="FT105" s="18">
        <f t="shared" si="735"/>
        <v>5800.9901532105541</v>
      </c>
      <c r="FU105" s="18">
        <f t="shared" si="736"/>
        <v>5876.3276876678337</v>
      </c>
      <c r="FV105" s="18">
        <f t="shared" si="737"/>
        <v>5951.6652221251134</v>
      </c>
      <c r="FW105" s="18">
        <f t="shared" si="738"/>
        <v>6027.002756582393</v>
      </c>
      <c r="FX105" s="18">
        <f t="shared" si="739"/>
        <v>6102.3402910396726</v>
      </c>
      <c r="FY105" s="18">
        <f t="shared" si="740"/>
        <v>6177.6778254969522</v>
      </c>
      <c r="FZ105" s="18">
        <f t="shared" si="741"/>
        <v>6253.0153599542318</v>
      </c>
      <c r="GA105" s="18">
        <f t="shared" si="742"/>
        <v>6328.3528944115114</v>
      </c>
      <c r="GB105" s="18">
        <f t="shared" si="743"/>
        <v>6403.6904288687911</v>
      </c>
      <c r="GC105" s="18">
        <f t="shared" si="744"/>
        <v>6479.0279633260707</v>
      </c>
      <c r="GD105" s="18">
        <f t="shared" si="745"/>
        <v>6554.3654977833503</v>
      </c>
      <c r="GE105" s="18">
        <f t="shared" si="746"/>
        <v>6629.7030322406299</v>
      </c>
      <c r="GF105" s="18">
        <f t="shared" si="747"/>
        <v>6705.0405666979095</v>
      </c>
      <c r="GG105" s="18">
        <f t="shared" si="748"/>
        <v>6780.3781011551891</v>
      </c>
      <c r="GH105" s="18">
        <f t="shared" si="749"/>
        <v>6855.7156356124688</v>
      </c>
      <c r="GI105" s="18">
        <f t="shared" si="750"/>
        <v>6931.0531700697484</v>
      </c>
      <c r="GJ105" s="18">
        <f t="shared" si="751"/>
        <v>7006.390704527028</v>
      </c>
      <c r="GK105" s="18">
        <f t="shared" si="752"/>
        <v>7081.7282389843076</v>
      </c>
      <c r="GL105" s="18">
        <f t="shared" si="753"/>
        <v>7157.0657734415872</v>
      </c>
      <c r="GM105" s="18">
        <f t="shared" si="754"/>
        <v>7232.4033078988668</v>
      </c>
      <c r="GN105" s="18">
        <f t="shared" si="755"/>
        <v>7307.7408423561465</v>
      </c>
      <c r="GO105" s="18">
        <f t="shared" si="756"/>
        <v>7383.0783768134261</v>
      </c>
      <c r="GP105" s="18">
        <f t="shared" si="757"/>
        <v>7458.4159112707057</v>
      </c>
      <c r="GQ105" s="18">
        <f t="shared" si="758"/>
        <v>7533.7534457279853</v>
      </c>
      <c r="GR105" s="18">
        <f t="shared" si="759"/>
        <v>7609.0909801852649</v>
      </c>
      <c r="GS105" s="18">
        <f t="shared" si="760"/>
        <v>7684.4285146425445</v>
      </c>
      <c r="GT105" s="18">
        <f t="shared" si="761"/>
        <v>7759.7660490998242</v>
      </c>
      <c r="GU105" s="18">
        <f t="shared" si="762"/>
        <v>7835.1035835571038</v>
      </c>
      <c r="GV105" s="18">
        <f t="shared" si="763"/>
        <v>7910.4411180143834</v>
      </c>
      <c r="GW105" s="18">
        <f t="shared" si="764"/>
        <v>7985.778652471663</v>
      </c>
      <c r="GX105" s="18"/>
    </row>
    <row r="106" spans="1:206" x14ac:dyDescent="0.25">
      <c r="B106" t="s">
        <v>44</v>
      </c>
      <c r="C106">
        <v>0.72</v>
      </c>
      <c r="D106" s="18">
        <f t="shared" si="766"/>
        <v>169.50945252887999</v>
      </c>
      <c r="E106" s="18">
        <f t="shared" si="767"/>
        <v>169.50945252887999</v>
      </c>
      <c r="F106" s="18">
        <f t="shared" si="767"/>
        <v>169.50945252887999</v>
      </c>
      <c r="G106" s="18">
        <f t="shared" si="767"/>
        <v>56.503150842959997</v>
      </c>
      <c r="H106" s="18">
        <f t="shared" si="767"/>
        <v>56.503150842959997</v>
      </c>
      <c r="I106" s="18">
        <f t="shared" si="767"/>
        <v>56.503150842959997</v>
      </c>
      <c r="J106" s="18">
        <f t="shared" si="767"/>
        <v>56.503150842959997</v>
      </c>
      <c r="K106" s="18">
        <f t="shared" si="767"/>
        <v>56.503150842959997</v>
      </c>
      <c r="L106" s="18">
        <f t="shared" si="767"/>
        <v>56.503150842959997</v>
      </c>
      <c r="M106" s="18">
        <f t="shared" si="767"/>
        <v>56.503150842959997</v>
      </c>
      <c r="N106" s="18">
        <f t="shared" si="767"/>
        <v>56.503150842959997</v>
      </c>
      <c r="O106" s="18">
        <f t="shared" si="767"/>
        <v>56.503150842959997</v>
      </c>
      <c r="P106" s="18">
        <f t="shared" si="767"/>
        <v>56.503150842959997</v>
      </c>
      <c r="Q106" s="18">
        <f t="shared" si="767"/>
        <v>56.503150842959997</v>
      </c>
      <c r="R106" s="18">
        <f t="shared" si="767"/>
        <v>56.503150842959997</v>
      </c>
      <c r="S106" s="18">
        <f t="shared" si="767"/>
        <v>56.503150842959997</v>
      </c>
      <c r="T106" s="18">
        <f t="shared" si="767"/>
        <v>56.503150842959997</v>
      </c>
      <c r="U106" s="18">
        <f t="shared" si="767"/>
        <v>56.503150842959997</v>
      </c>
      <c r="V106" s="18">
        <f t="shared" si="767"/>
        <v>56.503150842959997</v>
      </c>
      <c r="W106" s="18">
        <f t="shared" si="767"/>
        <v>56.503150842959997</v>
      </c>
      <c r="X106" s="18">
        <f t="shared" si="767"/>
        <v>56.503150842959997</v>
      </c>
      <c r="Y106" s="18">
        <f t="shared" si="767"/>
        <v>56.503150842959997</v>
      </c>
      <c r="Z106" s="18">
        <f t="shared" si="767"/>
        <v>56.503150842959997</v>
      </c>
      <c r="AA106" s="18">
        <f t="shared" si="767"/>
        <v>56.503150842959997</v>
      </c>
      <c r="AB106" s="18">
        <f t="shared" si="767"/>
        <v>56.503150842959997</v>
      </c>
      <c r="AC106" s="18">
        <f t="shared" si="767"/>
        <v>56.503150842959997</v>
      </c>
      <c r="AD106" s="18">
        <f t="shared" si="767"/>
        <v>56.503150842959997</v>
      </c>
      <c r="AE106" s="18">
        <f t="shared" si="767"/>
        <v>56.503150842959997</v>
      </c>
      <c r="AF106" s="18">
        <f t="shared" si="767"/>
        <v>56.503150842959997</v>
      </c>
      <c r="AG106" s="18">
        <f t="shared" si="767"/>
        <v>56.503150842959997</v>
      </c>
      <c r="AH106" s="18">
        <f t="shared" si="767"/>
        <v>56.503150842959997</v>
      </c>
      <c r="AI106" s="18">
        <f t="shared" si="767"/>
        <v>56.503150842959997</v>
      </c>
      <c r="AJ106" s="18">
        <f t="shared" si="767"/>
        <v>56.503150842959997</v>
      </c>
      <c r="AK106" s="18">
        <f t="shared" si="767"/>
        <v>56.503150842959997</v>
      </c>
      <c r="AL106" s="18">
        <f t="shared" si="767"/>
        <v>56.503150842959997</v>
      </c>
      <c r="AM106" s="18">
        <f t="shared" si="767"/>
        <v>56.503150842959997</v>
      </c>
      <c r="AN106" s="18">
        <f t="shared" si="767"/>
        <v>56.503150842959997</v>
      </c>
      <c r="AO106" s="18">
        <f t="shared" si="767"/>
        <v>56.503150842959997</v>
      </c>
      <c r="AP106" s="18">
        <f t="shared" si="767"/>
        <v>56.503150842959997</v>
      </c>
      <c r="AQ106" s="18">
        <f t="shared" si="767"/>
        <v>56.503150842959997</v>
      </c>
      <c r="AR106" s="18">
        <f t="shared" si="767"/>
        <v>56.503150842959997</v>
      </c>
      <c r="AS106" s="18">
        <f t="shared" si="767"/>
        <v>56.503150842959997</v>
      </c>
      <c r="AT106" s="18">
        <f t="shared" si="767"/>
        <v>56.503150842959997</v>
      </c>
      <c r="AU106" s="18">
        <f t="shared" si="767"/>
        <v>56.503150842959997</v>
      </c>
      <c r="AV106" s="18">
        <f t="shared" si="767"/>
        <v>56.503150842959997</v>
      </c>
      <c r="AW106" s="18">
        <f t="shared" si="767"/>
        <v>56.503150842959997</v>
      </c>
      <c r="AX106" s="18">
        <f t="shared" si="767"/>
        <v>56.503150842959997</v>
      </c>
      <c r="AY106" s="18">
        <f t="shared" si="767"/>
        <v>56.503150842959997</v>
      </c>
      <c r="AZ106" s="18">
        <f t="shared" si="767"/>
        <v>56.503150842959997</v>
      </c>
      <c r="BA106" s="18">
        <f t="shared" si="767"/>
        <v>56.503150842959997</v>
      </c>
      <c r="BB106" s="18">
        <f t="shared" si="767"/>
        <v>56.503150842959997</v>
      </c>
      <c r="BC106" s="18">
        <f t="shared" si="767"/>
        <v>56.503150842959997</v>
      </c>
      <c r="BD106" s="18">
        <f t="shared" si="767"/>
        <v>56.503150842959997</v>
      </c>
      <c r="BE106" s="18">
        <f t="shared" si="767"/>
        <v>56.503150842959997</v>
      </c>
      <c r="BF106" s="18">
        <f t="shared" si="767"/>
        <v>56.503150842959997</v>
      </c>
      <c r="BG106" s="18">
        <f t="shared" si="767"/>
        <v>56.503150842959997</v>
      </c>
      <c r="BH106" s="18">
        <f t="shared" si="767"/>
        <v>56.503150842959997</v>
      </c>
      <c r="BI106" s="18">
        <f t="shared" si="767"/>
        <v>56.503150842959997</v>
      </c>
      <c r="BJ106" s="18">
        <f t="shared" si="767"/>
        <v>56.503150842959997</v>
      </c>
      <c r="BK106" s="18">
        <f t="shared" si="767"/>
        <v>56.503150842959997</v>
      </c>
      <c r="BL106" s="18">
        <f t="shared" si="767"/>
        <v>56.503150842959997</v>
      </c>
      <c r="BM106" s="18">
        <f t="shared" si="767"/>
        <v>56.503150842959997</v>
      </c>
      <c r="BN106" s="18">
        <f t="shared" si="767"/>
        <v>56.503150842959997</v>
      </c>
      <c r="BO106" s="18">
        <f t="shared" si="767"/>
        <v>56.503150842959997</v>
      </c>
      <c r="BP106" s="18">
        <f t="shared" si="767"/>
        <v>56.503150842959997</v>
      </c>
      <c r="BQ106" s="18">
        <f t="shared" si="564"/>
        <v>56.503150842959997</v>
      </c>
      <c r="BR106" s="18">
        <f t="shared" si="564"/>
        <v>56.503150842959997</v>
      </c>
      <c r="BS106" s="18">
        <f t="shared" si="564"/>
        <v>56.503150842959997</v>
      </c>
      <c r="BT106" s="18">
        <f t="shared" si="564"/>
        <v>56.503150842959997</v>
      </c>
      <c r="BU106" s="18">
        <f t="shared" si="564"/>
        <v>56.503150842959997</v>
      </c>
      <c r="BV106" s="18">
        <f t="shared" si="564"/>
        <v>56.503150842959997</v>
      </c>
      <c r="BW106" s="18">
        <f t="shared" si="564"/>
        <v>56.503150842959997</v>
      </c>
      <c r="BX106" s="18">
        <f t="shared" si="564"/>
        <v>56.503150842959997</v>
      </c>
      <c r="BY106" s="18">
        <f t="shared" si="564"/>
        <v>56.503150842959997</v>
      </c>
      <c r="BZ106" s="18">
        <f t="shared" si="564"/>
        <v>56.503150842959997</v>
      </c>
      <c r="CA106" s="18">
        <f t="shared" si="564"/>
        <v>56.503150842959997</v>
      </c>
      <c r="CB106" s="18">
        <f t="shared" si="564"/>
        <v>56.503150842959997</v>
      </c>
      <c r="CC106" s="18">
        <f t="shared" si="564"/>
        <v>56.503150842959997</v>
      </c>
      <c r="CD106" s="18">
        <f t="shared" si="564"/>
        <v>56.503150842959997</v>
      </c>
      <c r="CE106" s="18">
        <f t="shared" si="564"/>
        <v>56.503150842959997</v>
      </c>
      <c r="CF106" s="18">
        <f t="shared" si="564"/>
        <v>56.503150842959997</v>
      </c>
      <c r="CG106" s="18">
        <f t="shared" si="564"/>
        <v>56.503150842959997</v>
      </c>
      <c r="CH106" s="18">
        <f t="shared" si="564"/>
        <v>56.503150842959997</v>
      </c>
      <c r="CI106" s="18">
        <f t="shared" si="564"/>
        <v>56.503150842959997</v>
      </c>
      <c r="CJ106" s="18">
        <f t="shared" si="564"/>
        <v>56.503150842959997</v>
      </c>
      <c r="CK106" s="18">
        <f t="shared" si="564"/>
        <v>56.503150842959997</v>
      </c>
      <c r="CL106" s="18">
        <f t="shared" si="564"/>
        <v>56.503150842959997</v>
      </c>
      <c r="CM106" s="18">
        <f t="shared" si="564"/>
        <v>56.503150842959997</v>
      </c>
      <c r="CN106" s="18">
        <f t="shared" si="564"/>
        <v>56.503150842959997</v>
      </c>
      <c r="CO106" s="18">
        <f t="shared" si="564"/>
        <v>56.503150842959997</v>
      </c>
      <c r="CP106" s="18">
        <f t="shared" si="564"/>
        <v>56.503150842959997</v>
      </c>
      <c r="CQ106" s="18">
        <f t="shared" si="564"/>
        <v>56.503150842959997</v>
      </c>
      <c r="CR106" s="18">
        <f t="shared" si="564"/>
        <v>56.503150842959997</v>
      </c>
      <c r="CS106" s="18">
        <f t="shared" si="564"/>
        <v>56.503150842959997</v>
      </c>
      <c r="CT106" s="18">
        <f t="shared" si="564"/>
        <v>56.503150842959997</v>
      </c>
      <c r="CU106" s="18">
        <f t="shared" si="564"/>
        <v>56.503150842959997</v>
      </c>
      <c r="CV106" s="18">
        <f t="shared" si="564"/>
        <v>56.503150842959997</v>
      </c>
      <c r="CW106" s="18">
        <f t="shared" si="564"/>
        <v>56.503150842959997</v>
      </c>
      <c r="CX106" s="18">
        <f t="shared" si="564"/>
        <v>56.503150842959997</v>
      </c>
      <c r="CY106" s="18">
        <f t="shared" si="564"/>
        <v>56.503150842959997</v>
      </c>
      <c r="DA106" s="18" t="str">
        <f t="shared" si="665"/>
        <v>NF</v>
      </c>
      <c r="DB106" s="18">
        <f t="shared" si="666"/>
        <v>169.50945252887999</v>
      </c>
      <c r="DC106" s="18">
        <f t="shared" si="667"/>
        <v>339.01890505775998</v>
      </c>
      <c r="DD106" s="18">
        <f t="shared" si="668"/>
        <v>508.52835758663997</v>
      </c>
      <c r="DE106" s="18">
        <f t="shared" si="669"/>
        <v>565.03150842959997</v>
      </c>
      <c r="DF106" s="18">
        <f t="shared" si="670"/>
        <v>621.53465927256002</v>
      </c>
      <c r="DG106" s="18">
        <f t="shared" si="671"/>
        <v>678.03781011551996</v>
      </c>
      <c r="DH106" s="18">
        <f t="shared" si="765"/>
        <v>734.5409609584799</v>
      </c>
      <c r="DI106" s="18">
        <f t="shared" si="672"/>
        <v>791.04411180143984</v>
      </c>
      <c r="DJ106" s="18">
        <f t="shared" si="673"/>
        <v>847.54726264439978</v>
      </c>
      <c r="DK106" s="18">
        <f t="shared" si="674"/>
        <v>904.05041348735972</v>
      </c>
      <c r="DL106" s="18">
        <f t="shared" si="675"/>
        <v>960.55356433031966</v>
      </c>
      <c r="DM106" s="18">
        <f t="shared" si="676"/>
        <v>1017.0567151732796</v>
      </c>
      <c r="DN106" s="18">
        <f t="shared" si="677"/>
        <v>1073.5598660162395</v>
      </c>
      <c r="DO106" s="18">
        <f t="shared" si="678"/>
        <v>1130.0630168591995</v>
      </c>
      <c r="DP106" s="18">
        <f t="shared" si="679"/>
        <v>1186.5661677021594</v>
      </c>
      <c r="DQ106" s="18">
        <f t="shared" si="680"/>
        <v>1243.0693185451194</v>
      </c>
      <c r="DR106" s="18">
        <f t="shared" si="681"/>
        <v>1299.5724693880793</v>
      </c>
      <c r="DS106" s="18">
        <f t="shared" si="682"/>
        <v>1356.0756202310392</v>
      </c>
      <c r="DT106" s="18">
        <f t="shared" si="683"/>
        <v>1412.5787710739992</v>
      </c>
      <c r="DU106" s="18">
        <f t="shared" si="684"/>
        <v>1469.0819219169591</v>
      </c>
      <c r="DV106" s="18">
        <f t="shared" si="685"/>
        <v>1525.5850727599191</v>
      </c>
      <c r="DW106" s="18">
        <f t="shared" si="686"/>
        <v>1582.088223602879</v>
      </c>
      <c r="DX106" s="18">
        <f t="shared" si="687"/>
        <v>1638.5913744458389</v>
      </c>
      <c r="DY106" s="18">
        <f t="shared" si="688"/>
        <v>1695.0945252887989</v>
      </c>
      <c r="DZ106" s="18">
        <f t="shared" si="689"/>
        <v>1751.5976761317588</v>
      </c>
      <c r="EA106" s="18">
        <f t="shared" si="690"/>
        <v>1808.1008269747188</v>
      </c>
      <c r="EB106" s="18">
        <f t="shared" si="691"/>
        <v>1864.6039778176787</v>
      </c>
      <c r="EC106" s="18">
        <f t="shared" si="692"/>
        <v>1921.1071286606386</v>
      </c>
      <c r="ED106" s="18">
        <f t="shared" si="693"/>
        <v>1977.6102795035986</v>
      </c>
      <c r="EE106" s="18">
        <f t="shared" si="694"/>
        <v>2034.1134303465585</v>
      </c>
      <c r="EF106" s="18">
        <f t="shared" si="695"/>
        <v>2090.6165811895185</v>
      </c>
      <c r="EG106" s="18">
        <f t="shared" si="696"/>
        <v>2147.1197320324786</v>
      </c>
      <c r="EH106" s="18">
        <f t="shared" si="697"/>
        <v>2203.6228828754388</v>
      </c>
      <c r="EI106" s="18">
        <f t="shared" si="698"/>
        <v>2260.126033718399</v>
      </c>
      <c r="EJ106" s="18">
        <f t="shared" si="699"/>
        <v>2316.6291845613591</v>
      </c>
      <c r="EK106" s="18">
        <f t="shared" si="700"/>
        <v>2373.1323354043193</v>
      </c>
      <c r="EL106" s="18">
        <f t="shared" si="701"/>
        <v>2429.6354862472795</v>
      </c>
      <c r="EM106" s="18">
        <f t="shared" si="702"/>
        <v>2486.1386370902396</v>
      </c>
      <c r="EN106" s="18">
        <f t="shared" si="703"/>
        <v>2542.6417879331998</v>
      </c>
      <c r="EO106" s="18">
        <f t="shared" si="704"/>
        <v>2599.14493877616</v>
      </c>
      <c r="EP106" s="18">
        <f t="shared" si="705"/>
        <v>2655.6480896191201</v>
      </c>
      <c r="EQ106" s="18">
        <f t="shared" si="706"/>
        <v>2712.1512404620803</v>
      </c>
      <c r="ER106" s="18">
        <f t="shared" si="707"/>
        <v>2768.6543913050405</v>
      </c>
      <c r="ES106" s="18">
        <f t="shared" si="708"/>
        <v>2825.1575421480006</v>
      </c>
      <c r="ET106" s="18">
        <f t="shared" si="709"/>
        <v>2881.6606929909608</v>
      </c>
      <c r="EU106" s="18">
        <f t="shared" si="710"/>
        <v>2938.163843833921</v>
      </c>
      <c r="EV106" s="18">
        <f t="shared" si="711"/>
        <v>2994.6669946768811</v>
      </c>
      <c r="EW106" s="18">
        <f t="shared" si="712"/>
        <v>3051.1701455198413</v>
      </c>
      <c r="EX106" s="18">
        <f t="shared" si="713"/>
        <v>3107.6732963628015</v>
      </c>
      <c r="EY106" s="18">
        <f t="shared" si="714"/>
        <v>3164.1764472057616</v>
      </c>
      <c r="EZ106" s="18">
        <f t="shared" si="715"/>
        <v>3220.6795980487218</v>
      </c>
      <c r="FA106" s="18">
        <f t="shared" si="716"/>
        <v>3277.182748891682</v>
      </c>
      <c r="FB106" s="18">
        <f t="shared" si="717"/>
        <v>3333.6858997346421</v>
      </c>
      <c r="FC106" s="18">
        <f t="shared" si="718"/>
        <v>3390.1890505776023</v>
      </c>
      <c r="FD106" s="18">
        <f t="shared" si="719"/>
        <v>3446.6922014205625</v>
      </c>
      <c r="FE106" s="18">
        <f t="shared" si="720"/>
        <v>3503.1953522635226</v>
      </c>
      <c r="FF106" s="18">
        <f t="shared" si="721"/>
        <v>3559.6985031064828</v>
      </c>
      <c r="FG106" s="18">
        <f t="shared" si="722"/>
        <v>3616.201653949443</v>
      </c>
      <c r="FH106" s="18">
        <f t="shared" si="723"/>
        <v>3672.7048047924031</v>
      </c>
      <c r="FI106" s="18">
        <f t="shared" si="724"/>
        <v>3729.2079556353633</v>
      </c>
      <c r="FJ106" s="18">
        <f t="shared" si="725"/>
        <v>3785.7111064783235</v>
      </c>
      <c r="FK106" s="18">
        <f t="shared" si="726"/>
        <v>3842.2142573212836</v>
      </c>
      <c r="FL106" s="18">
        <f t="shared" si="727"/>
        <v>3898.7174081642438</v>
      </c>
      <c r="FM106" s="18">
        <f t="shared" si="728"/>
        <v>3955.220559007204</v>
      </c>
      <c r="FN106" s="18">
        <f t="shared" si="729"/>
        <v>4011.7237098501641</v>
      </c>
      <c r="FO106" s="18">
        <f t="shared" si="730"/>
        <v>4068.2268606931243</v>
      </c>
      <c r="FP106" s="18">
        <f t="shared" si="731"/>
        <v>4124.730011536084</v>
      </c>
      <c r="FQ106" s="18">
        <f t="shared" si="732"/>
        <v>4181.2331623790442</v>
      </c>
      <c r="FR106" s="18">
        <f t="shared" si="733"/>
        <v>4237.7363132220044</v>
      </c>
      <c r="FS106" s="18">
        <f t="shared" si="734"/>
        <v>4294.2394640649645</v>
      </c>
      <c r="FT106" s="18">
        <f t="shared" si="735"/>
        <v>4350.7426149079247</v>
      </c>
      <c r="FU106" s="18">
        <f t="shared" si="736"/>
        <v>4407.2457657508849</v>
      </c>
      <c r="FV106" s="18">
        <f t="shared" si="737"/>
        <v>4463.748916593845</v>
      </c>
      <c r="FW106" s="18">
        <f t="shared" si="738"/>
        <v>4520.2520674368052</v>
      </c>
      <c r="FX106" s="18">
        <f t="shared" si="739"/>
        <v>4576.7552182797654</v>
      </c>
      <c r="FY106" s="18">
        <f t="shared" si="740"/>
        <v>4633.2583691227255</v>
      </c>
      <c r="FZ106" s="18">
        <f t="shared" si="741"/>
        <v>4689.7615199656857</v>
      </c>
      <c r="GA106" s="18">
        <f t="shared" si="742"/>
        <v>4746.2646708086459</v>
      </c>
      <c r="GB106" s="18">
        <f t="shared" si="743"/>
        <v>4802.767821651606</v>
      </c>
      <c r="GC106" s="18">
        <f t="shared" si="744"/>
        <v>4859.2709724945662</v>
      </c>
      <c r="GD106" s="18">
        <f t="shared" si="745"/>
        <v>4915.7741233375264</v>
      </c>
      <c r="GE106" s="18">
        <f t="shared" si="746"/>
        <v>4972.2772741804865</v>
      </c>
      <c r="GF106" s="18">
        <f t="shared" si="747"/>
        <v>5028.7804250234467</v>
      </c>
      <c r="GG106" s="18">
        <f t="shared" si="748"/>
        <v>5085.2835758664069</v>
      </c>
      <c r="GH106" s="18">
        <f t="shared" si="749"/>
        <v>5141.786726709367</v>
      </c>
      <c r="GI106" s="18">
        <f t="shared" si="750"/>
        <v>5198.2898775523272</v>
      </c>
      <c r="GJ106" s="18">
        <f t="shared" si="751"/>
        <v>5254.7930283952874</v>
      </c>
      <c r="GK106" s="18">
        <f t="shared" si="752"/>
        <v>5311.2961792382475</v>
      </c>
      <c r="GL106" s="18">
        <f t="shared" si="753"/>
        <v>5367.7993300812077</v>
      </c>
      <c r="GM106" s="18">
        <f t="shared" si="754"/>
        <v>5424.3024809241679</v>
      </c>
      <c r="GN106" s="18">
        <f t="shared" si="755"/>
        <v>5480.805631767128</v>
      </c>
      <c r="GO106" s="18">
        <f t="shared" si="756"/>
        <v>5537.3087826100882</v>
      </c>
      <c r="GP106" s="18">
        <f t="shared" si="757"/>
        <v>5593.8119334530484</v>
      </c>
      <c r="GQ106" s="18">
        <f t="shared" si="758"/>
        <v>5650.3150842960085</v>
      </c>
      <c r="GR106" s="18">
        <f t="shared" si="759"/>
        <v>5706.8182351389687</v>
      </c>
      <c r="GS106" s="18">
        <f t="shared" si="760"/>
        <v>5763.3213859819289</v>
      </c>
      <c r="GT106" s="18">
        <f t="shared" si="761"/>
        <v>5819.824536824889</v>
      </c>
      <c r="GU106" s="18">
        <f t="shared" si="762"/>
        <v>5876.3276876678492</v>
      </c>
      <c r="GV106" s="18">
        <f t="shared" si="763"/>
        <v>5932.8308385108094</v>
      </c>
      <c r="GW106" s="18">
        <f t="shared" si="764"/>
        <v>5989.3339893537695</v>
      </c>
      <c r="GX106" s="18"/>
    </row>
    <row r="108" spans="1:206" x14ac:dyDescent="0.25">
      <c r="A108" t="s">
        <v>267</v>
      </c>
      <c r="B108" s="2"/>
      <c r="D108">
        <v>1</v>
      </c>
      <c r="E108">
        <v>2</v>
      </c>
      <c r="F108">
        <v>3</v>
      </c>
      <c r="G108">
        <v>4</v>
      </c>
      <c r="H108">
        <v>5</v>
      </c>
      <c r="I108">
        <v>6</v>
      </c>
      <c r="J108">
        <v>7</v>
      </c>
      <c r="K108">
        <v>8</v>
      </c>
      <c r="L108">
        <v>9</v>
      </c>
      <c r="M108">
        <v>10</v>
      </c>
      <c r="N108">
        <v>11</v>
      </c>
      <c r="O108">
        <v>12</v>
      </c>
      <c r="P108">
        <v>13</v>
      </c>
      <c r="Q108">
        <v>14</v>
      </c>
      <c r="R108">
        <v>15</v>
      </c>
      <c r="S108">
        <v>16</v>
      </c>
      <c r="T108">
        <v>17</v>
      </c>
      <c r="U108">
        <v>18</v>
      </c>
      <c r="V108">
        <v>19</v>
      </c>
      <c r="W108">
        <v>20</v>
      </c>
      <c r="X108">
        <v>21</v>
      </c>
      <c r="Y108">
        <v>22</v>
      </c>
      <c r="Z108">
        <v>23</v>
      </c>
      <c r="AA108">
        <v>24</v>
      </c>
      <c r="AB108">
        <v>25</v>
      </c>
      <c r="AC108">
        <v>26</v>
      </c>
      <c r="AD108">
        <v>27</v>
      </c>
      <c r="AE108">
        <v>28</v>
      </c>
      <c r="AF108">
        <v>29</v>
      </c>
      <c r="AG108">
        <v>30</v>
      </c>
      <c r="AH108">
        <v>31</v>
      </c>
      <c r="AI108">
        <v>32</v>
      </c>
      <c r="AJ108">
        <v>33</v>
      </c>
      <c r="AK108">
        <v>34</v>
      </c>
      <c r="AL108">
        <v>35</v>
      </c>
      <c r="AM108">
        <v>36</v>
      </c>
      <c r="AN108">
        <v>37</v>
      </c>
      <c r="AO108">
        <v>38</v>
      </c>
      <c r="AP108">
        <v>39</v>
      </c>
      <c r="AQ108">
        <v>40</v>
      </c>
      <c r="AR108">
        <v>41</v>
      </c>
      <c r="AS108">
        <v>42</v>
      </c>
      <c r="AT108">
        <v>43</v>
      </c>
      <c r="AU108">
        <v>44</v>
      </c>
      <c r="AV108">
        <v>45</v>
      </c>
      <c r="AW108">
        <v>46</v>
      </c>
      <c r="AX108">
        <v>47</v>
      </c>
      <c r="AY108">
        <v>48</v>
      </c>
      <c r="AZ108">
        <v>49</v>
      </c>
      <c r="BA108">
        <v>50</v>
      </c>
      <c r="BB108">
        <v>51</v>
      </c>
      <c r="BC108">
        <v>52</v>
      </c>
      <c r="BD108">
        <v>53</v>
      </c>
      <c r="BE108">
        <v>54</v>
      </c>
      <c r="BF108">
        <v>55</v>
      </c>
      <c r="BG108">
        <v>56</v>
      </c>
      <c r="BH108">
        <v>57</v>
      </c>
      <c r="BI108">
        <v>58</v>
      </c>
      <c r="BJ108">
        <v>59</v>
      </c>
      <c r="BK108">
        <v>60</v>
      </c>
      <c r="BL108">
        <v>61</v>
      </c>
      <c r="BM108">
        <v>62</v>
      </c>
      <c r="BN108">
        <v>63</v>
      </c>
      <c r="BO108">
        <v>64</v>
      </c>
      <c r="BP108">
        <v>65</v>
      </c>
      <c r="BQ108">
        <v>66</v>
      </c>
      <c r="BR108">
        <v>67</v>
      </c>
      <c r="BS108">
        <v>68</v>
      </c>
      <c r="BT108">
        <v>69</v>
      </c>
      <c r="BU108">
        <v>70</v>
      </c>
      <c r="BV108">
        <v>71</v>
      </c>
      <c r="BW108">
        <v>72</v>
      </c>
      <c r="BX108">
        <v>73</v>
      </c>
      <c r="BY108">
        <v>74</v>
      </c>
      <c r="BZ108">
        <v>75</v>
      </c>
      <c r="CA108">
        <v>76</v>
      </c>
      <c r="CB108">
        <v>77</v>
      </c>
      <c r="CC108">
        <v>78</v>
      </c>
      <c r="CD108">
        <v>79</v>
      </c>
      <c r="CE108">
        <v>80</v>
      </c>
      <c r="CF108">
        <v>81</v>
      </c>
      <c r="CG108">
        <v>82</v>
      </c>
      <c r="CH108">
        <v>83</v>
      </c>
      <c r="CI108">
        <v>84</v>
      </c>
      <c r="CJ108">
        <v>85</v>
      </c>
      <c r="CK108">
        <v>86</v>
      </c>
      <c r="CL108">
        <v>87</v>
      </c>
      <c r="CM108">
        <v>88</v>
      </c>
      <c r="CN108">
        <v>89</v>
      </c>
      <c r="CO108">
        <v>90</v>
      </c>
      <c r="CP108">
        <v>91</v>
      </c>
      <c r="CQ108">
        <v>92</v>
      </c>
      <c r="CR108">
        <v>93</v>
      </c>
      <c r="CS108">
        <v>94</v>
      </c>
      <c r="CT108">
        <v>95</v>
      </c>
      <c r="CU108">
        <v>96</v>
      </c>
      <c r="CV108">
        <v>97</v>
      </c>
      <c r="CW108">
        <v>98</v>
      </c>
      <c r="CX108">
        <v>99</v>
      </c>
      <c r="CY108">
        <v>100</v>
      </c>
      <c r="DA108" t="s">
        <v>111</v>
      </c>
      <c r="DB108">
        <v>1</v>
      </c>
      <c r="DC108">
        <v>2</v>
      </c>
      <c r="DD108">
        <v>3</v>
      </c>
      <c r="DE108">
        <v>4</v>
      </c>
      <c r="DF108">
        <v>5</v>
      </c>
      <c r="DG108">
        <v>6</v>
      </c>
      <c r="DH108">
        <v>7</v>
      </c>
      <c r="DI108">
        <v>8</v>
      </c>
      <c r="DJ108">
        <v>9</v>
      </c>
      <c r="DK108">
        <v>10</v>
      </c>
      <c r="DL108">
        <v>11</v>
      </c>
      <c r="DM108">
        <v>12</v>
      </c>
      <c r="DN108">
        <v>13</v>
      </c>
      <c r="DO108">
        <v>14</v>
      </c>
      <c r="DP108">
        <v>15</v>
      </c>
      <c r="DQ108">
        <v>16</v>
      </c>
      <c r="DR108">
        <v>17</v>
      </c>
      <c r="DS108">
        <v>18</v>
      </c>
      <c r="DT108">
        <v>19</v>
      </c>
      <c r="DU108">
        <v>20</v>
      </c>
      <c r="DV108">
        <v>21</v>
      </c>
      <c r="DW108">
        <v>22</v>
      </c>
      <c r="DX108">
        <v>23</v>
      </c>
      <c r="DY108">
        <v>24</v>
      </c>
      <c r="DZ108">
        <v>25</v>
      </c>
      <c r="EA108">
        <v>26</v>
      </c>
      <c r="EB108">
        <v>27</v>
      </c>
      <c r="EC108">
        <v>28</v>
      </c>
      <c r="ED108">
        <v>29</v>
      </c>
      <c r="EE108">
        <v>30</v>
      </c>
      <c r="EF108">
        <v>31</v>
      </c>
      <c r="EG108">
        <v>32</v>
      </c>
      <c r="EH108">
        <v>33</v>
      </c>
      <c r="EI108">
        <v>34</v>
      </c>
      <c r="EJ108">
        <v>35</v>
      </c>
      <c r="EK108">
        <v>36</v>
      </c>
      <c r="EL108">
        <v>37</v>
      </c>
      <c r="EM108">
        <v>38</v>
      </c>
      <c r="EN108">
        <v>39</v>
      </c>
      <c r="EO108">
        <v>40</v>
      </c>
      <c r="EP108">
        <v>41</v>
      </c>
      <c r="EQ108">
        <v>42</v>
      </c>
      <c r="ER108">
        <v>43</v>
      </c>
      <c r="ES108">
        <v>44</v>
      </c>
      <c r="ET108">
        <v>45</v>
      </c>
      <c r="EU108">
        <v>46</v>
      </c>
      <c r="EV108">
        <v>47</v>
      </c>
      <c r="EW108">
        <v>48</v>
      </c>
      <c r="EX108">
        <v>49</v>
      </c>
      <c r="EY108">
        <v>50</v>
      </c>
      <c r="EZ108">
        <v>51</v>
      </c>
      <c r="FA108">
        <v>52</v>
      </c>
      <c r="FB108">
        <v>53</v>
      </c>
      <c r="FC108">
        <v>54</v>
      </c>
      <c r="FD108">
        <v>55</v>
      </c>
      <c r="FE108">
        <v>56</v>
      </c>
      <c r="FF108">
        <v>57</v>
      </c>
      <c r="FG108">
        <v>58</v>
      </c>
      <c r="FH108">
        <v>59</v>
      </c>
      <c r="FI108">
        <v>60</v>
      </c>
      <c r="FJ108">
        <v>61</v>
      </c>
      <c r="FK108">
        <v>62</v>
      </c>
      <c r="FL108">
        <v>63</v>
      </c>
      <c r="FM108">
        <v>64</v>
      </c>
      <c r="FN108">
        <v>65</v>
      </c>
      <c r="FO108">
        <v>66</v>
      </c>
      <c r="FP108">
        <v>67</v>
      </c>
      <c r="FQ108">
        <v>68</v>
      </c>
      <c r="FR108">
        <v>69</v>
      </c>
      <c r="FS108">
        <v>70</v>
      </c>
      <c r="FT108">
        <v>71</v>
      </c>
      <c r="FU108">
        <v>72</v>
      </c>
      <c r="FV108">
        <v>73</v>
      </c>
      <c r="FW108">
        <v>74</v>
      </c>
      <c r="FX108">
        <v>75</v>
      </c>
      <c r="FY108">
        <v>76</v>
      </c>
      <c r="FZ108">
        <v>77</v>
      </c>
      <c r="GA108">
        <v>78</v>
      </c>
      <c r="GB108">
        <v>79</v>
      </c>
      <c r="GC108">
        <v>80</v>
      </c>
      <c r="GD108">
        <v>81</v>
      </c>
      <c r="GE108">
        <v>82</v>
      </c>
      <c r="GF108">
        <v>83</v>
      </c>
      <c r="GG108">
        <v>84</v>
      </c>
      <c r="GH108">
        <v>85</v>
      </c>
      <c r="GI108">
        <v>86</v>
      </c>
      <c r="GJ108">
        <v>87</v>
      </c>
      <c r="GK108">
        <v>88</v>
      </c>
      <c r="GL108">
        <v>89</v>
      </c>
      <c r="GM108">
        <v>90</v>
      </c>
      <c r="GN108">
        <v>91</v>
      </c>
      <c r="GO108">
        <v>92</v>
      </c>
      <c r="GP108">
        <v>93</v>
      </c>
      <c r="GQ108">
        <v>94</v>
      </c>
      <c r="GR108">
        <v>95</v>
      </c>
      <c r="GS108">
        <v>96</v>
      </c>
      <c r="GT108">
        <v>97</v>
      </c>
      <c r="GU108">
        <v>98</v>
      </c>
      <c r="GV108">
        <v>99</v>
      </c>
      <c r="GW108">
        <v>100</v>
      </c>
    </row>
    <row r="109" spans="1:206" x14ac:dyDescent="0.25">
      <c r="B109" t="s">
        <v>274</v>
      </c>
      <c r="D109" s="18">
        <f>(($B$13*D$108)*$B$5)*$B$3+(($B$13*D$108)*(1-$B$5))</f>
        <v>93.138788532000007</v>
      </c>
      <c r="E109" s="18">
        <f>+D109</f>
        <v>93.138788532000007</v>
      </c>
      <c r="F109" s="18">
        <f t="shared" ref="F109:BQ109" si="768">+E109</f>
        <v>93.138788532000007</v>
      </c>
      <c r="G109" s="18">
        <f t="shared" si="768"/>
        <v>93.138788532000007</v>
      </c>
      <c r="H109" s="18">
        <f t="shared" si="768"/>
        <v>93.138788532000007</v>
      </c>
      <c r="I109" s="18">
        <f t="shared" si="768"/>
        <v>93.138788532000007</v>
      </c>
      <c r="J109" s="18">
        <f t="shared" si="768"/>
        <v>93.138788532000007</v>
      </c>
      <c r="K109" s="18">
        <f t="shared" si="768"/>
        <v>93.138788532000007</v>
      </c>
      <c r="L109" s="18">
        <f t="shared" si="768"/>
        <v>93.138788532000007</v>
      </c>
      <c r="M109" s="18">
        <f t="shared" si="768"/>
        <v>93.138788532000007</v>
      </c>
      <c r="N109" s="18">
        <f t="shared" si="768"/>
        <v>93.138788532000007</v>
      </c>
      <c r="O109" s="18">
        <f t="shared" si="768"/>
        <v>93.138788532000007</v>
      </c>
      <c r="P109" s="18">
        <f t="shared" si="768"/>
        <v>93.138788532000007</v>
      </c>
      <c r="Q109" s="18">
        <f t="shared" si="768"/>
        <v>93.138788532000007</v>
      </c>
      <c r="R109" s="18">
        <f t="shared" si="768"/>
        <v>93.138788532000007</v>
      </c>
      <c r="S109" s="18">
        <f t="shared" si="768"/>
        <v>93.138788532000007</v>
      </c>
      <c r="T109" s="18">
        <f t="shared" si="768"/>
        <v>93.138788532000007</v>
      </c>
      <c r="U109" s="18">
        <f t="shared" si="768"/>
        <v>93.138788532000007</v>
      </c>
      <c r="V109" s="18">
        <f t="shared" si="768"/>
        <v>93.138788532000007</v>
      </c>
      <c r="W109" s="18">
        <f t="shared" si="768"/>
        <v>93.138788532000007</v>
      </c>
      <c r="X109" s="18">
        <f t="shared" si="768"/>
        <v>93.138788532000007</v>
      </c>
      <c r="Y109" s="18">
        <f t="shared" si="768"/>
        <v>93.138788532000007</v>
      </c>
      <c r="Z109" s="18">
        <f t="shared" si="768"/>
        <v>93.138788532000007</v>
      </c>
      <c r="AA109" s="18">
        <f t="shared" si="768"/>
        <v>93.138788532000007</v>
      </c>
      <c r="AB109" s="18">
        <f t="shared" si="768"/>
        <v>93.138788532000007</v>
      </c>
      <c r="AC109" s="18">
        <f t="shared" si="768"/>
        <v>93.138788532000007</v>
      </c>
      <c r="AD109" s="18">
        <f t="shared" si="768"/>
        <v>93.138788532000007</v>
      </c>
      <c r="AE109" s="18">
        <f t="shared" si="768"/>
        <v>93.138788532000007</v>
      </c>
      <c r="AF109" s="18">
        <f t="shared" si="768"/>
        <v>93.138788532000007</v>
      </c>
      <c r="AG109" s="18">
        <f t="shared" si="768"/>
        <v>93.138788532000007</v>
      </c>
      <c r="AH109" s="18">
        <f t="shared" si="768"/>
        <v>93.138788532000007</v>
      </c>
      <c r="AI109" s="18">
        <f t="shared" si="768"/>
        <v>93.138788532000007</v>
      </c>
      <c r="AJ109" s="18">
        <f t="shared" si="768"/>
        <v>93.138788532000007</v>
      </c>
      <c r="AK109" s="18">
        <f t="shared" si="768"/>
        <v>93.138788532000007</v>
      </c>
      <c r="AL109" s="18">
        <f t="shared" si="768"/>
        <v>93.138788532000007</v>
      </c>
      <c r="AM109" s="18">
        <f t="shared" si="768"/>
        <v>93.138788532000007</v>
      </c>
      <c r="AN109" s="18">
        <f t="shared" si="768"/>
        <v>93.138788532000007</v>
      </c>
      <c r="AO109" s="18">
        <f t="shared" si="768"/>
        <v>93.138788532000007</v>
      </c>
      <c r="AP109" s="18">
        <f t="shared" si="768"/>
        <v>93.138788532000007</v>
      </c>
      <c r="AQ109" s="18">
        <f t="shared" si="768"/>
        <v>93.138788532000007</v>
      </c>
      <c r="AR109" s="18">
        <f t="shared" si="768"/>
        <v>93.138788532000007</v>
      </c>
      <c r="AS109" s="18">
        <f t="shared" si="768"/>
        <v>93.138788532000007</v>
      </c>
      <c r="AT109" s="18">
        <f t="shared" si="768"/>
        <v>93.138788532000007</v>
      </c>
      <c r="AU109" s="18">
        <f t="shared" si="768"/>
        <v>93.138788532000007</v>
      </c>
      <c r="AV109" s="18">
        <f t="shared" si="768"/>
        <v>93.138788532000007</v>
      </c>
      <c r="AW109" s="18">
        <f t="shared" si="768"/>
        <v>93.138788532000007</v>
      </c>
      <c r="AX109" s="18">
        <f t="shared" si="768"/>
        <v>93.138788532000007</v>
      </c>
      <c r="AY109" s="18">
        <f t="shared" si="768"/>
        <v>93.138788532000007</v>
      </c>
      <c r="AZ109" s="18">
        <f t="shared" si="768"/>
        <v>93.138788532000007</v>
      </c>
      <c r="BA109" s="18">
        <f t="shared" si="768"/>
        <v>93.138788532000007</v>
      </c>
      <c r="BB109" s="18">
        <f t="shared" si="768"/>
        <v>93.138788532000007</v>
      </c>
      <c r="BC109" s="18">
        <f t="shared" si="768"/>
        <v>93.138788532000007</v>
      </c>
      <c r="BD109" s="18">
        <f t="shared" si="768"/>
        <v>93.138788532000007</v>
      </c>
      <c r="BE109" s="18">
        <f t="shared" si="768"/>
        <v>93.138788532000007</v>
      </c>
      <c r="BF109" s="18">
        <f t="shared" si="768"/>
        <v>93.138788532000007</v>
      </c>
      <c r="BG109" s="18">
        <f t="shared" si="768"/>
        <v>93.138788532000007</v>
      </c>
      <c r="BH109" s="18">
        <f t="shared" si="768"/>
        <v>93.138788532000007</v>
      </c>
      <c r="BI109" s="18">
        <f t="shared" si="768"/>
        <v>93.138788532000007</v>
      </c>
      <c r="BJ109" s="18">
        <f t="shared" si="768"/>
        <v>93.138788532000007</v>
      </c>
      <c r="BK109" s="18">
        <f t="shared" si="768"/>
        <v>93.138788532000007</v>
      </c>
      <c r="BL109" s="18">
        <f t="shared" si="768"/>
        <v>93.138788532000007</v>
      </c>
      <c r="BM109" s="18">
        <f t="shared" si="768"/>
        <v>93.138788532000007</v>
      </c>
      <c r="BN109" s="18">
        <f t="shared" si="768"/>
        <v>93.138788532000007</v>
      </c>
      <c r="BO109" s="18">
        <f t="shared" si="768"/>
        <v>93.138788532000007</v>
      </c>
      <c r="BP109" s="18">
        <f t="shared" si="768"/>
        <v>93.138788532000007</v>
      </c>
      <c r="BQ109" s="18">
        <f t="shared" si="768"/>
        <v>93.138788532000007</v>
      </c>
      <c r="BR109" s="18">
        <f t="shared" ref="BR109:CY109" si="769">+BQ109</f>
        <v>93.138788532000007</v>
      </c>
      <c r="BS109" s="18">
        <f t="shared" si="769"/>
        <v>93.138788532000007</v>
      </c>
      <c r="BT109" s="18">
        <f t="shared" si="769"/>
        <v>93.138788532000007</v>
      </c>
      <c r="BU109" s="18">
        <f t="shared" si="769"/>
        <v>93.138788532000007</v>
      </c>
      <c r="BV109" s="18">
        <f t="shared" si="769"/>
        <v>93.138788532000007</v>
      </c>
      <c r="BW109" s="18">
        <f t="shared" si="769"/>
        <v>93.138788532000007</v>
      </c>
      <c r="BX109" s="18">
        <f t="shared" si="769"/>
        <v>93.138788532000007</v>
      </c>
      <c r="BY109" s="18">
        <f t="shared" si="769"/>
        <v>93.138788532000007</v>
      </c>
      <c r="BZ109" s="18">
        <f t="shared" si="769"/>
        <v>93.138788532000007</v>
      </c>
      <c r="CA109" s="18">
        <f t="shared" si="769"/>
        <v>93.138788532000007</v>
      </c>
      <c r="CB109" s="18">
        <f t="shared" si="769"/>
        <v>93.138788532000007</v>
      </c>
      <c r="CC109" s="18">
        <f t="shared" si="769"/>
        <v>93.138788532000007</v>
      </c>
      <c r="CD109" s="18">
        <f t="shared" si="769"/>
        <v>93.138788532000007</v>
      </c>
      <c r="CE109" s="18">
        <f t="shared" si="769"/>
        <v>93.138788532000007</v>
      </c>
      <c r="CF109" s="18">
        <f t="shared" si="769"/>
        <v>93.138788532000007</v>
      </c>
      <c r="CG109" s="18">
        <f t="shared" si="769"/>
        <v>93.138788532000007</v>
      </c>
      <c r="CH109" s="18">
        <f t="shared" si="769"/>
        <v>93.138788532000007</v>
      </c>
      <c r="CI109" s="18">
        <f t="shared" si="769"/>
        <v>93.138788532000007</v>
      </c>
      <c r="CJ109" s="18">
        <f t="shared" si="769"/>
        <v>93.138788532000007</v>
      </c>
      <c r="CK109" s="18">
        <f t="shared" si="769"/>
        <v>93.138788532000007</v>
      </c>
      <c r="CL109" s="18">
        <f t="shared" si="769"/>
        <v>93.138788532000007</v>
      </c>
      <c r="CM109" s="18">
        <f t="shared" si="769"/>
        <v>93.138788532000007</v>
      </c>
      <c r="CN109" s="18">
        <f t="shared" si="769"/>
        <v>93.138788532000007</v>
      </c>
      <c r="CO109" s="18">
        <f t="shared" si="769"/>
        <v>93.138788532000007</v>
      </c>
      <c r="CP109" s="18">
        <f t="shared" si="769"/>
        <v>93.138788532000007</v>
      </c>
      <c r="CQ109" s="18">
        <f t="shared" si="769"/>
        <v>93.138788532000007</v>
      </c>
      <c r="CR109" s="18">
        <f t="shared" si="769"/>
        <v>93.138788532000007</v>
      </c>
      <c r="CS109" s="18">
        <f t="shared" si="769"/>
        <v>93.138788532000007</v>
      </c>
      <c r="CT109" s="18">
        <f t="shared" si="769"/>
        <v>93.138788532000007</v>
      </c>
      <c r="CU109" s="18">
        <f t="shared" si="769"/>
        <v>93.138788532000007</v>
      </c>
      <c r="CV109" s="18">
        <f t="shared" si="769"/>
        <v>93.138788532000007</v>
      </c>
      <c r="CW109" s="18">
        <f t="shared" si="769"/>
        <v>93.138788532000007</v>
      </c>
      <c r="CX109" s="18">
        <f t="shared" si="769"/>
        <v>93.138788532000007</v>
      </c>
      <c r="CY109" s="18">
        <f t="shared" si="769"/>
        <v>93.138788532000007</v>
      </c>
      <c r="DA109" s="18" t="str">
        <f>+B109</f>
        <v>All</v>
      </c>
      <c r="DB109" s="18">
        <f>D109</f>
        <v>93.138788532000007</v>
      </c>
      <c r="DC109" s="18">
        <f>SUM(D109:E109)</f>
        <v>186.27757706400001</v>
      </c>
      <c r="DD109" s="18">
        <f t="shared" ref="DD109" si="770">+DC109+F109</f>
        <v>279.41636559599999</v>
      </c>
      <c r="DE109" s="18">
        <f t="shared" ref="DE109" si="771">+DD109+G109</f>
        <v>372.55515412800003</v>
      </c>
      <c r="DF109" s="18">
        <f t="shared" ref="DF109" si="772">+DE109+H109</f>
        <v>465.69394266000006</v>
      </c>
      <c r="DG109" s="18">
        <f t="shared" ref="DG109" si="773">+DF109+I109</f>
        <v>558.8327311920001</v>
      </c>
      <c r="DH109" s="18">
        <f t="shared" ref="DH109" si="774">+DG109+J109</f>
        <v>651.97151972400013</v>
      </c>
      <c r="DI109" s="18">
        <f t="shared" ref="DI109" si="775">+DH109+K109</f>
        <v>745.11030825600017</v>
      </c>
      <c r="DJ109" s="18">
        <f t="shared" ref="DJ109" si="776">+DI109+L109</f>
        <v>838.2490967880002</v>
      </c>
      <c r="DK109" s="18">
        <f t="shared" ref="DK109" si="777">+DJ109+M109</f>
        <v>931.38788532000024</v>
      </c>
      <c r="DL109" s="18">
        <f t="shared" ref="DL109" si="778">+DK109+N109</f>
        <v>1024.5266738520002</v>
      </c>
      <c r="DM109" s="18">
        <f t="shared" ref="DM109" si="779">+DL109+O109</f>
        <v>1117.6654623840002</v>
      </c>
      <c r="DN109" s="18">
        <f t="shared" ref="DN109" si="780">+DM109+P109</f>
        <v>1210.8042509160002</v>
      </c>
      <c r="DO109" s="18">
        <f t="shared" ref="DO109" si="781">+DN109+Q109</f>
        <v>1303.9430394480003</v>
      </c>
      <c r="DP109" s="18">
        <f t="shared" ref="DP109" si="782">+DO109+R109</f>
        <v>1397.0818279800003</v>
      </c>
      <c r="DQ109" s="18">
        <f t="shared" ref="DQ109" si="783">+DP109+S109</f>
        <v>1490.2206165120003</v>
      </c>
      <c r="DR109" s="18">
        <f t="shared" ref="DR109" si="784">+DQ109+T109</f>
        <v>1583.3594050440004</v>
      </c>
      <c r="DS109" s="18">
        <f t="shared" ref="DS109" si="785">+DR109+U109</f>
        <v>1676.4981935760004</v>
      </c>
      <c r="DT109" s="18">
        <f t="shared" ref="DT109" si="786">+DS109+V109</f>
        <v>1769.6369821080004</v>
      </c>
      <c r="DU109" s="18">
        <f t="shared" ref="DU109" si="787">+DT109+W109</f>
        <v>1862.7757706400005</v>
      </c>
      <c r="DV109" s="18">
        <f t="shared" ref="DV109" si="788">+DU109+X109</f>
        <v>1955.9145591720005</v>
      </c>
      <c r="DW109" s="18">
        <f t="shared" ref="DW109" si="789">+DV109+Y109</f>
        <v>2049.0533477040003</v>
      </c>
      <c r="DX109" s="18">
        <f t="shared" ref="DX109" si="790">+DW109+Z109</f>
        <v>2142.1921362360004</v>
      </c>
      <c r="DY109" s="18">
        <f t="shared" ref="DY109:GJ109" si="791">+DX109+AA109</f>
        <v>2235.3309247680004</v>
      </c>
      <c r="DZ109" s="18">
        <f t="shared" si="791"/>
        <v>2328.4697133000004</v>
      </c>
      <c r="EA109" s="18">
        <f t="shared" si="791"/>
        <v>2421.6085018320005</v>
      </c>
      <c r="EB109" s="18">
        <f t="shared" si="791"/>
        <v>2514.7472903640005</v>
      </c>
      <c r="EC109" s="18">
        <f t="shared" si="791"/>
        <v>2607.8860788960005</v>
      </c>
      <c r="ED109" s="18">
        <f t="shared" si="791"/>
        <v>2701.0248674280006</v>
      </c>
      <c r="EE109" s="18">
        <f t="shared" si="791"/>
        <v>2794.1636559600006</v>
      </c>
      <c r="EF109" s="18">
        <f t="shared" si="791"/>
        <v>2887.3024444920006</v>
      </c>
      <c r="EG109" s="18">
        <f t="shared" si="791"/>
        <v>2980.4412330240007</v>
      </c>
      <c r="EH109" s="18">
        <f t="shared" si="791"/>
        <v>3073.5800215560007</v>
      </c>
      <c r="EI109" s="18">
        <f t="shared" si="791"/>
        <v>3166.7188100880007</v>
      </c>
      <c r="EJ109" s="18">
        <f t="shared" si="791"/>
        <v>3259.8575986200008</v>
      </c>
      <c r="EK109" s="18">
        <f t="shared" si="791"/>
        <v>3352.9963871520008</v>
      </c>
      <c r="EL109" s="18">
        <f t="shared" si="791"/>
        <v>3446.1351756840008</v>
      </c>
      <c r="EM109" s="18">
        <f t="shared" si="791"/>
        <v>3539.2739642160009</v>
      </c>
      <c r="EN109" s="18">
        <f t="shared" si="791"/>
        <v>3632.4127527480009</v>
      </c>
      <c r="EO109" s="18">
        <f t="shared" si="791"/>
        <v>3725.5515412800009</v>
      </c>
      <c r="EP109" s="18">
        <f t="shared" si="791"/>
        <v>3818.690329812001</v>
      </c>
      <c r="EQ109" s="18">
        <f t="shared" si="791"/>
        <v>3911.829118344001</v>
      </c>
      <c r="ER109" s="18">
        <f t="shared" si="791"/>
        <v>4004.9679068760011</v>
      </c>
      <c r="ES109" s="18">
        <f t="shared" si="791"/>
        <v>4098.1066954080006</v>
      </c>
      <c r="ET109" s="18">
        <f t="shared" si="791"/>
        <v>4191.2454839400007</v>
      </c>
      <c r="EU109" s="18">
        <f t="shared" si="791"/>
        <v>4284.3842724720007</v>
      </c>
      <c r="EV109" s="18">
        <f t="shared" si="791"/>
        <v>4377.5230610040007</v>
      </c>
      <c r="EW109" s="18">
        <f t="shared" si="791"/>
        <v>4470.6618495360008</v>
      </c>
      <c r="EX109" s="18">
        <f t="shared" si="791"/>
        <v>4563.8006380680008</v>
      </c>
      <c r="EY109" s="18">
        <f t="shared" si="791"/>
        <v>4656.9394266000008</v>
      </c>
      <c r="EZ109" s="18">
        <f t="shared" si="791"/>
        <v>4750.0782151320009</v>
      </c>
      <c r="FA109" s="18">
        <f t="shared" si="791"/>
        <v>4843.2170036640009</v>
      </c>
      <c r="FB109" s="18">
        <f t="shared" si="791"/>
        <v>4936.3557921960009</v>
      </c>
      <c r="FC109" s="18">
        <f t="shared" si="791"/>
        <v>5029.494580728001</v>
      </c>
      <c r="FD109" s="18">
        <f t="shared" si="791"/>
        <v>5122.633369260001</v>
      </c>
      <c r="FE109" s="18">
        <f t="shared" si="791"/>
        <v>5215.7721577920011</v>
      </c>
      <c r="FF109" s="18">
        <f t="shared" si="791"/>
        <v>5308.9109463240011</v>
      </c>
      <c r="FG109" s="18">
        <f t="shared" si="791"/>
        <v>5402.0497348560011</v>
      </c>
      <c r="FH109" s="18">
        <f t="shared" si="791"/>
        <v>5495.1885233880012</v>
      </c>
      <c r="FI109" s="18">
        <f t="shared" si="791"/>
        <v>5588.3273119200012</v>
      </c>
      <c r="FJ109" s="18">
        <f t="shared" si="791"/>
        <v>5681.4661004520012</v>
      </c>
      <c r="FK109" s="18">
        <f t="shared" si="791"/>
        <v>5774.6048889840013</v>
      </c>
      <c r="FL109" s="18">
        <f t="shared" si="791"/>
        <v>5867.7436775160013</v>
      </c>
      <c r="FM109" s="18">
        <f t="shared" si="791"/>
        <v>5960.8824660480013</v>
      </c>
      <c r="FN109" s="18">
        <f t="shared" si="791"/>
        <v>6054.0212545800014</v>
      </c>
      <c r="FO109" s="18">
        <f t="shared" si="791"/>
        <v>6147.1600431120014</v>
      </c>
      <c r="FP109" s="18">
        <f t="shared" si="791"/>
        <v>6240.2988316440014</v>
      </c>
      <c r="FQ109" s="18">
        <f t="shared" si="791"/>
        <v>6333.4376201760015</v>
      </c>
      <c r="FR109" s="18">
        <f t="shared" si="791"/>
        <v>6426.5764087080015</v>
      </c>
      <c r="FS109" s="18">
        <f t="shared" si="791"/>
        <v>6519.7151972400015</v>
      </c>
      <c r="FT109" s="18">
        <f t="shared" si="791"/>
        <v>6612.8539857720016</v>
      </c>
      <c r="FU109" s="18">
        <f t="shared" si="791"/>
        <v>6705.9927743040016</v>
      </c>
      <c r="FV109" s="18">
        <f t="shared" si="791"/>
        <v>6799.1315628360016</v>
      </c>
      <c r="FW109" s="18">
        <f t="shared" si="791"/>
        <v>6892.2703513680017</v>
      </c>
      <c r="FX109" s="18">
        <f t="shared" si="791"/>
        <v>6985.4091399000017</v>
      </c>
      <c r="FY109" s="18">
        <f t="shared" si="791"/>
        <v>7078.5479284320018</v>
      </c>
      <c r="FZ109" s="18">
        <f t="shared" si="791"/>
        <v>7171.6867169640018</v>
      </c>
      <c r="GA109" s="18">
        <f t="shared" si="791"/>
        <v>7264.8255054960018</v>
      </c>
      <c r="GB109" s="18">
        <f t="shared" si="791"/>
        <v>7357.9642940280019</v>
      </c>
      <c r="GC109" s="18">
        <f t="shared" si="791"/>
        <v>7451.1030825600019</v>
      </c>
      <c r="GD109" s="18">
        <f t="shared" si="791"/>
        <v>7544.2418710920019</v>
      </c>
      <c r="GE109" s="18">
        <f t="shared" si="791"/>
        <v>7637.380659624002</v>
      </c>
      <c r="GF109" s="18">
        <f t="shared" si="791"/>
        <v>7730.519448156002</v>
      </c>
      <c r="GG109" s="18">
        <f t="shared" si="791"/>
        <v>7823.658236688002</v>
      </c>
      <c r="GH109" s="18">
        <f t="shared" si="791"/>
        <v>7916.7970252200021</v>
      </c>
      <c r="GI109" s="18">
        <f t="shared" si="791"/>
        <v>8009.9358137520021</v>
      </c>
      <c r="GJ109" s="18">
        <f t="shared" si="791"/>
        <v>8103.0746022840021</v>
      </c>
      <c r="GK109" s="18">
        <f t="shared" ref="GK109" si="792">+GJ109+CM109</f>
        <v>8196.2133908160013</v>
      </c>
      <c r="GL109" s="18">
        <f t="shared" ref="GL109" si="793">+GK109+CN109</f>
        <v>8289.3521793480013</v>
      </c>
      <c r="GM109" s="18">
        <f t="shared" ref="GM109" si="794">+GL109+CO109</f>
        <v>8382.4909678800013</v>
      </c>
      <c r="GN109" s="18">
        <f t="shared" ref="GN109" si="795">+GM109+CP109</f>
        <v>8475.6297564120014</v>
      </c>
      <c r="GO109" s="18">
        <f t="shared" ref="GO109" si="796">+GN109+CQ109</f>
        <v>8568.7685449440014</v>
      </c>
      <c r="GP109" s="18">
        <f t="shared" ref="GP109" si="797">+GO109+CR109</f>
        <v>8661.9073334760014</v>
      </c>
      <c r="GQ109" s="18">
        <f t="shared" ref="GQ109" si="798">+GP109+CS109</f>
        <v>8755.0461220080015</v>
      </c>
      <c r="GR109" s="18">
        <f t="shared" ref="GR109" si="799">+GQ109+CT109</f>
        <v>8848.1849105400015</v>
      </c>
      <c r="GS109" s="18">
        <f t="shared" ref="GS109" si="800">+GR109+CU109</f>
        <v>8941.3236990720015</v>
      </c>
      <c r="GT109" s="18">
        <f t="shared" ref="GT109" si="801">+GS109+CV109</f>
        <v>9034.4624876040016</v>
      </c>
      <c r="GU109" s="18">
        <f t="shared" ref="GU109" si="802">+GT109+CW109</f>
        <v>9127.6012761360016</v>
      </c>
      <c r="GV109" s="18">
        <f t="shared" ref="GV109" si="803">+GU109+CX109</f>
        <v>9220.7400646680017</v>
      </c>
      <c r="GW109" s="18">
        <f t="shared" ref="GW109" si="804">+GV109+CY109</f>
        <v>9313.8788532000017</v>
      </c>
      <c r="GX109" s="18"/>
    </row>
    <row r="112" spans="1:206" x14ac:dyDescent="0.25">
      <c r="A112" t="s">
        <v>275</v>
      </c>
      <c r="D112" s="18">
        <v>929.78517780896004</v>
      </c>
      <c r="E112" s="18">
        <v>929.78517780896004</v>
      </c>
      <c r="F112" s="18">
        <v>929.78517780896004</v>
      </c>
      <c r="G112" s="18">
        <v>638.82264365536003</v>
      </c>
      <c r="H112" s="18">
        <v>638.82264365536003</v>
      </c>
      <c r="I112" s="18">
        <v>638.82264365536003</v>
      </c>
      <c r="J112" s="18">
        <v>638.82264365536003</v>
      </c>
      <c r="K112" s="18">
        <v>638.82264365536003</v>
      </c>
      <c r="L112" s="18">
        <v>638.82264365536003</v>
      </c>
      <c r="M112" s="18">
        <v>638.82264365536003</v>
      </c>
      <c r="N112" s="18">
        <v>638.82264365536003</v>
      </c>
      <c r="O112" s="18">
        <v>638.82264365536003</v>
      </c>
      <c r="P112" s="18">
        <v>638.82264365536003</v>
      </c>
      <c r="Q112" s="18">
        <v>638.82264365536003</v>
      </c>
      <c r="R112" s="18">
        <v>638.82264365536003</v>
      </c>
      <c r="S112" s="18">
        <v>638.82264365536003</v>
      </c>
      <c r="T112" s="18">
        <v>638.82264365536003</v>
      </c>
      <c r="U112" s="18">
        <v>638.82264365536003</v>
      </c>
      <c r="V112" s="18">
        <v>638.82264365536003</v>
      </c>
      <c r="W112" s="18">
        <v>638.82264365536003</v>
      </c>
      <c r="X112" s="18">
        <v>635.36493679479838</v>
      </c>
      <c r="Y112" s="18">
        <v>635.36493679479838</v>
      </c>
      <c r="Z112" s="18">
        <v>635.36493679479838</v>
      </c>
      <c r="AA112" s="18">
        <v>635.36493679479838</v>
      </c>
      <c r="AB112" s="18">
        <v>635.36493679479838</v>
      </c>
      <c r="AC112" s="18">
        <v>635.36493679479838</v>
      </c>
      <c r="AD112" s="18">
        <v>635.36493679479838</v>
      </c>
      <c r="AE112" s="18">
        <v>631.90722993423674</v>
      </c>
      <c r="AF112" s="18">
        <v>631.90722993423674</v>
      </c>
      <c r="AG112" s="18">
        <v>631.90722993423674</v>
      </c>
      <c r="EE112" s="18">
        <v>19992.616722934297</v>
      </c>
    </row>
    <row r="116" spans="4:4" x14ac:dyDescent="0.25">
      <c r="D116" s="23"/>
    </row>
    <row r="117" spans="4:4" x14ac:dyDescent="0.25">
      <c r="D117" s="2"/>
    </row>
    <row r="118" spans="4:4" x14ac:dyDescent="0.25">
      <c r="D118" s="2"/>
    </row>
    <row r="120" spans="4:4" x14ac:dyDescent="0.25">
      <c r="D120" s="23"/>
    </row>
    <row r="121" spans="4:4" x14ac:dyDescent="0.25">
      <c r="D121" s="2"/>
    </row>
    <row r="122" spans="4:4" x14ac:dyDescent="0.25">
      <c r="D122" s="2"/>
    </row>
    <row r="124" spans="4:4" x14ac:dyDescent="0.25">
      <c r="D124" s="23"/>
    </row>
    <row r="125" spans="4:4" x14ac:dyDescent="0.25">
      <c r="D125" s="2"/>
    </row>
    <row r="126" spans="4:4" x14ac:dyDescent="0.25">
      <c r="D126" s="2"/>
    </row>
    <row r="128" spans="4:4" x14ac:dyDescent="0.25">
      <c r="D128" s="23"/>
    </row>
    <row r="129" spans="4:4" x14ac:dyDescent="0.25">
      <c r="D129" s="2"/>
    </row>
    <row r="130" spans="4:4" x14ac:dyDescent="0.25">
      <c r="D130" s="2"/>
    </row>
    <row r="174" spans="1:1" x14ac:dyDescent="0.25">
      <c r="A174" s="2"/>
    </row>
  </sheetData>
  <dataValidations count="1">
    <dataValidation type="list" showInputMessage="1" showErrorMessage="1" error="Format is incorrect. Please select from the drop-down." sqref="B1" xr:uid="{BE6C0A3D-0154-4D2D-B970-D0E927BF3A07}">
      <formula1>faclist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F490-76BE-4FF2-B7AE-3FD9FEF7E62F}">
  <sheetPr codeName="Sheet7"/>
  <dimension ref="A1:E857"/>
  <sheetViews>
    <sheetView workbookViewId="0">
      <selection activeCell="H5" sqref="H5"/>
    </sheetView>
  </sheetViews>
  <sheetFormatPr defaultRowHeight="15" x14ac:dyDescent="0.25"/>
  <cols>
    <col min="2" max="2" width="55.140625" bestFit="1" customWidth="1"/>
    <col min="3" max="3" width="10.5703125" bestFit="1" customWidth="1"/>
  </cols>
  <sheetData>
    <row r="1" spans="1:5" ht="24" x14ac:dyDescent="0.25">
      <c r="A1" s="8" t="s">
        <v>276</v>
      </c>
      <c r="B1" s="9" t="s">
        <v>277</v>
      </c>
      <c r="C1" s="10" t="s">
        <v>278</v>
      </c>
      <c r="D1" s="10" t="s">
        <v>279</v>
      </c>
      <c r="E1" s="10" t="s">
        <v>261</v>
      </c>
    </row>
    <row r="2" spans="1:5" x14ac:dyDescent="0.25">
      <c r="A2" s="21" t="s">
        <v>280</v>
      </c>
      <c r="B2" s="9" t="s">
        <v>281</v>
      </c>
      <c r="C2" s="20"/>
      <c r="D2" s="20"/>
      <c r="E2" s="12">
        <v>1</v>
      </c>
    </row>
    <row r="3" spans="1:5" x14ac:dyDescent="0.25">
      <c r="A3" s="11">
        <v>101</v>
      </c>
      <c r="B3" s="11" t="s">
        <v>282</v>
      </c>
      <c r="C3" s="104" t="s">
        <v>264</v>
      </c>
      <c r="D3" s="104"/>
      <c r="E3" s="104">
        <v>0.97470000000000001</v>
      </c>
    </row>
    <row r="4" spans="1:5" x14ac:dyDescent="0.25">
      <c r="A4" s="11"/>
      <c r="B4" s="11"/>
      <c r="C4" s="104"/>
      <c r="D4" s="104"/>
      <c r="E4" s="104"/>
    </row>
    <row r="5" spans="1:5" x14ac:dyDescent="0.25">
      <c r="A5" s="11"/>
      <c r="B5" s="11"/>
      <c r="C5" s="12"/>
      <c r="D5" s="12"/>
      <c r="E5" s="12"/>
    </row>
    <row r="6" spans="1:5" x14ac:dyDescent="0.25">
      <c r="A6" s="11"/>
      <c r="B6" s="11"/>
      <c r="C6" s="12"/>
      <c r="D6" s="12"/>
      <c r="E6" s="12"/>
    </row>
    <row r="7" spans="1:5" x14ac:dyDescent="0.25">
      <c r="A7" s="11"/>
      <c r="B7" s="11"/>
      <c r="C7" s="12"/>
      <c r="D7" s="12"/>
      <c r="E7" s="12"/>
    </row>
    <row r="8" spans="1:5" x14ac:dyDescent="0.25">
      <c r="A8" s="11"/>
      <c r="B8" s="11"/>
      <c r="C8" s="12"/>
      <c r="D8" s="12"/>
      <c r="E8" s="12"/>
    </row>
    <row r="9" spans="1:5" x14ac:dyDescent="0.25">
      <c r="A9" s="11"/>
      <c r="B9" s="11"/>
      <c r="C9" s="12"/>
      <c r="D9" s="12"/>
      <c r="E9" s="12"/>
    </row>
    <row r="10" spans="1:5" x14ac:dyDescent="0.25">
      <c r="A10" s="11"/>
      <c r="B10" s="11"/>
      <c r="C10" s="12"/>
      <c r="D10" s="12"/>
      <c r="E10" s="12"/>
    </row>
    <row r="11" spans="1:5" x14ac:dyDescent="0.25">
      <c r="A11" s="11"/>
      <c r="B11" s="11"/>
      <c r="C11" s="12"/>
      <c r="D11" s="12"/>
      <c r="E11" s="12"/>
    </row>
    <row r="12" spans="1:5" x14ac:dyDescent="0.25">
      <c r="A12" s="11"/>
      <c r="B12" s="11"/>
      <c r="C12" s="12"/>
      <c r="D12" s="12"/>
      <c r="E12" s="12"/>
    </row>
    <row r="13" spans="1:5" x14ac:dyDescent="0.25">
      <c r="A13" s="11"/>
      <c r="B13" s="11"/>
      <c r="C13" s="12"/>
      <c r="D13" s="12"/>
      <c r="E13" s="12"/>
    </row>
    <row r="14" spans="1:5" x14ac:dyDescent="0.25">
      <c r="A14" s="11"/>
      <c r="B14" s="11"/>
      <c r="C14" s="12"/>
      <c r="D14" s="12"/>
      <c r="E14" s="12"/>
    </row>
    <row r="15" spans="1:5" x14ac:dyDescent="0.25">
      <c r="A15" s="11"/>
      <c r="B15" s="11"/>
      <c r="C15" s="12"/>
      <c r="D15" s="12"/>
      <c r="E15" s="12"/>
    </row>
    <row r="16" spans="1:5" x14ac:dyDescent="0.25">
      <c r="A16" s="11"/>
      <c r="B16" s="11"/>
      <c r="C16" s="12"/>
      <c r="D16" s="12"/>
      <c r="E16" s="12"/>
    </row>
    <row r="17" spans="1:5" x14ac:dyDescent="0.25">
      <c r="A17" s="11"/>
      <c r="B17" s="11"/>
      <c r="C17" s="12"/>
      <c r="D17" s="12"/>
      <c r="E17" s="12"/>
    </row>
    <row r="18" spans="1:5" x14ac:dyDescent="0.25">
      <c r="A18" s="11"/>
      <c r="B18" s="11"/>
      <c r="C18" s="12"/>
      <c r="D18" s="12"/>
      <c r="E18" s="12"/>
    </row>
    <row r="19" spans="1:5" x14ac:dyDescent="0.25">
      <c r="A19" s="11"/>
      <c r="B19" s="11"/>
      <c r="C19" s="12"/>
      <c r="D19" s="12"/>
      <c r="E19" s="12"/>
    </row>
    <row r="20" spans="1:5" x14ac:dyDescent="0.25">
      <c r="A20" s="11"/>
      <c r="B20" s="11"/>
      <c r="C20" s="12"/>
      <c r="D20" s="12"/>
      <c r="E20" s="12"/>
    </row>
    <row r="21" spans="1:5" x14ac:dyDescent="0.25">
      <c r="A21" s="11"/>
      <c r="B21" s="11"/>
      <c r="C21" s="12"/>
      <c r="D21" s="12"/>
      <c r="E21" s="12"/>
    </row>
    <row r="22" spans="1:5" x14ac:dyDescent="0.25">
      <c r="A22" s="11"/>
      <c r="B22" s="11"/>
      <c r="C22" s="12"/>
      <c r="D22" s="12"/>
      <c r="E22" s="12"/>
    </row>
    <row r="23" spans="1:5" x14ac:dyDescent="0.25">
      <c r="A23" s="11"/>
      <c r="B23" s="11"/>
      <c r="C23" s="12"/>
      <c r="D23" s="12"/>
      <c r="E23" s="12"/>
    </row>
    <row r="24" spans="1:5" x14ac:dyDescent="0.25">
      <c r="A24" s="11"/>
      <c r="B24" s="11"/>
      <c r="C24" s="12"/>
      <c r="D24" s="12"/>
      <c r="E24" s="12"/>
    </row>
    <row r="25" spans="1:5" x14ac:dyDescent="0.25">
      <c r="A25" s="11"/>
      <c r="B25" s="11"/>
      <c r="C25" s="12"/>
      <c r="D25" s="12"/>
      <c r="E25" s="12"/>
    </row>
    <row r="26" spans="1:5" x14ac:dyDescent="0.25">
      <c r="A26" s="11"/>
      <c r="B26" s="11"/>
      <c r="C26" s="12"/>
      <c r="D26" s="12"/>
      <c r="E26" s="12"/>
    </row>
    <row r="27" spans="1:5" x14ac:dyDescent="0.25">
      <c r="A27" s="11"/>
      <c r="B27" s="11"/>
      <c r="C27" s="12"/>
      <c r="D27" s="12"/>
      <c r="E27" s="12"/>
    </row>
    <row r="28" spans="1:5" x14ac:dyDescent="0.25">
      <c r="A28" s="11"/>
      <c r="B28" s="11"/>
      <c r="C28" s="12"/>
      <c r="D28" s="12"/>
      <c r="E28" s="12"/>
    </row>
    <row r="29" spans="1:5" x14ac:dyDescent="0.25">
      <c r="A29" s="11"/>
      <c r="B29" s="11"/>
      <c r="C29" s="12"/>
      <c r="D29" s="12"/>
      <c r="E29" s="12"/>
    </row>
    <row r="30" spans="1:5" x14ac:dyDescent="0.25">
      <c r="A30" s="11"/>
      <c r="B30" s="11"/>
      <c r="C30" s="12"/>
      <c r="D30" s="12"/>
      <c r="E30" s="12"/>
    </row>
    <row r="31" spans="1:5" x14ac:dyDescent="0.25">
      <c r="A31" s="11"/>
      <c r="B31" s="11"/>
      <c r="C31" s="12"/>
      <c r="D31" s="12"/>
      <c r="E31" s="12"/>
    </row>
    <row r="32" spans="1:5" x14ac:dyDescent="0.25">
      <c r="A32" s="11"/>
      <c r="B32" s="11"/>
      <c r="C32" s="12"/>
      <c r="D32" s="12"/>
      <c r="E32" s="12"/>
    </row>
    <row r="33" spans="1:5" x14ac:dyDescent="0.25">
      <c r="A33" s="11"/>
      <c r="B33" s="11"/>
      <c r="C33" s="12"/>
      <c r="D33" s="12"/>
      <c r="E33" s="12"/>
    </row>
    <row r="34" spans="1:5" x14ac:dyDescent="0.25">
      <c r="A34" s="11"/>
      <c r="B34" s="11"/>
      <c r="C34" s="12"/>
      <c r="D34" s="12"/>
      <c r="E34" s="12"/>
    </row>
    <row r="35" spans="1:5" x14ac:dyDescent="0.25">
      <c r="A35" s="11"/>
      <c r="B35" s="11"/>
      <c r="C35" s="12"/>
      <c r="D35" s="12"/>
      <c r="E35" s="12"/>
    </row>
    <row r="36" spans="1:5" x14ac:dyDescent="0.25">
      <c r="A36" s="11"/>
      <c r="B36" s="11"/>
      <c r="C36" s="12"/>
      <c r="D36" s="12"/>
      <c r="E36" s="12"/>
    </row>
    <row r="37" spans="1:5" x14ac:dyDescent="0.25">
      <c r="A37" s="11"/>
      <c r="B37" s="11"/>
      <c r="C37" s="12"/>
      <c r="D37" s="12"/>
      <c r="E37" s="12"/>
    </row>
    <row r="38" spans="1:5" x14ac:dyDescent="0.25">
      <c r="A38" s="11"/>
      <c r="B38" s="11"/>
      <c r="C38" s="12"/>
      <c r="D38" s="12"/>
      <c r="E38" s="12"/>
    </row>
    <row r="39" spans="1:5" x14ac:dyDescent="0.25">
      <c r="A39" s="11"/>
      <c r="B39" s="11"/>
      <c r="C39" s="12"/>
      <c r="D39" s="12"/>
      <c r="E39" s="12"/>
    </row>
    <row r="40" spans="1:5" x14ac:dyDescent="0.25">
      <c r="A40" s="11"/>
      <c r="B40" s="11"/>
      <c r="C40" s="12"/>
      <c r="D40" s="12"/>
      <c r="E40" s="12"/>
    </row>
    <row r="41" spans="1:5" x14ac:dyDescent="0.25">
      <c r="A41" s="11"/>
      <c r="B41" s="11"/>
      <c r="C41" s="12"/>
      <c r="D41" s="12"/>
      <c r="E41" s="12"/>
    </row>
    <row r="42" spans="1:5" x14ac:dyDescent="0.25">
      <c r="A42" s="11"/>
      <c r="B42" s="11"/>
      <c r="C42" s="12"/>
      <c r="D42" s="12"/>
      <c r="E42" s="12"/>
    </row>
    <row r="43" spans="1:5" x14ac:dyDescent="0.25">
      <c r="A43" s="11"/>
      <c r="B43" s="11"/>
      <c r="C43" s="12"/>
      <c r="D43" s="12"/>
      <c r="E43" s="12"/>
    </row>
    <row r="44" spans="1:5" x14ac:dyDescent="0.25">
      <c r="A44" s="11"/>
      <c r="B44" s="13"/>
      <c r="C44" s="12"/>
      <c r="D44" s="12"/>
      <c r="E44" s="12"/>
    </row>
    <row r="45" spans="1:5" x14ac:dyDescent="0.25">
      <c r="A45" s="11"/>
      <c r="B45" s="13"/>
      <c r="C45" s="12"/>
      <c r="D45" s="12"/>
      <c r="E45" s="12"/>
    </row>
    <row r="46" spans="1:5" x14ac:dyDescent="0.25">
      <c r="A46" s="11"/>
      <c r="B46" s="13"/>
      <c r="C46" s="12"/>
      <c r="D46" s="12"/>
      <c r="E46" s="12"/>
    </row>
    <row r="47" spans="1:5" x14ac:dyDescent="0.25">
      <c r="A47" s="11"/>
      <c r="B47" s="13"/>
      <c r="C47" s="12"/>
      <c r="D47" s="12"/>
      <c r="E47" s="12"/>
    </row>
    <row r="48" spans="1:5" x14ac:dyDescent="0.25">
      <c r="A48" s="11"/>
      <c r="B48" s="13"/>
      <c r="C48" s="12"/>
      <c r="D48" s="12"/>
      <c r="E48" s="12"/>
    </row>
    <row r="49" spans="1:5" x14ac:dyDescent="0.25">
      <c r="A49" s="11"/>
      <c r="B49" s="13"/>
      <c r="C49" s="12"/>
      <c r="D49" s="12"/>
      <c r="E49" s="12"/>
    </row>
    <row r="50" spans="1:5" x14ac:dyDescent="0.25">
      <c r="A50" s="11"/>
      <c r="B50" s="13"/>
      <c r="C50" s="12"/>
      <c r="D50" s="12"/>
      <c r="E50" s="12"/>
    </row>
    <row r="51" spans="1:5" x14ac:dyDescent="0.25">
      <c r="A51" s="11"/>
      <c r="B51" s="13"/>
      <c r="C51" s="12"/>
      <c r="D51" s="12"/>
      <c r="E51" s="12"/>
    </row>
    <row r="52" spans="1:5" x14ac:dyDescent="0.25">
      <c r="A52" s="11"/>
      <c r="B52" s="13"/>
      <c r="C52" s="12"/>
      <c r="D52" s="12"/>
      <c r="E52" s="12"/>
    </row>
    <row r="53" spans="1:5" x14ac:dyDescent="0.25">
      <c r="A53" s="11"/>
      <c r="B53" s="13"/>
      <c r="C53" s="12"/>
      <c r="D53" s="12"/>
      <c r="E53" s="12"/>
    </row>
    <row r="54" spans="1:5" x14ac:dyDescent="0.25">
      <c r="A54" s="11"/>
      <c r="B54" s="13"/>
      <c r="C54" s="12"/>
      <c r="D54" s="12"/>
      <c r="E54" s="12"/>
    </row>
    <row r="55" spans="1:5" x14ac:dyDescent="0.25">
      <c r="A55" s="11"/>
      <c r="B55" s="13"/>
      <c r="C55" s="12"/>
      <c r="D55" s="12"/>
      <c r="E55" s="12"/>
    </row>
    <row r="56" spans="1:5" x14ac:dyDescent="0.25">
      <c r="A56" s="11"/>
      <c r="B56" s="13"/>
      <c r="C56" s="12"/>
      <c r="D56" s="12"/>
      <c r="E56" s="12"/>
    </row>
    <row r="57" spans="1:5" x14ac:dyDescent="0.25">
      <c r="A57" s="11"/>
      <c r="B57" s="13"/>
      <c r="C57" s="12"/>
      <c r="D57" s="12"/>
      <c r="E57" s="12"/>
    </row>
    <row r="58" spans="1:5" x14ac:dyDescent="0.25">
      <c r="A58" s="11"/>
      <c r="B58" s="11"/>
      <c r="C58" s="12"/>
      <c r="D58" s="12"/>
      <c r="E58" s="12"/>
    </row>
    <row r="59" spans="1:5" x14ac:dyDescent="0.25">
      <c r="A59" s="11"/>
      <c r="B59" s="11"/>
      <c r="C59" s="12"/>
      <c r="D59" s="12"/>
      <c r="E59" s="12"/>
    </row>
    <row r="60" spans="1:5" x14ac:dyDescent="0.25">
      <c r="A60" s="11"/>
      <c r="B60" s="11"/>
      <c r="C60" s="12"/>
      <c r="D60" s="12"/>
      <c r="E60" s="12"/>
    </row>
    <row r="61" spans="1:5" x14ac:dyDescent="0.25">
      <c r="A61" s="11"/>
      <c r="B61" s="11"/>
      <c r="C61" s="12"/>
      <c r="D61" s="12"/>
      <c r="E61" s="12"/>
    </row>
    <row r="62" spans="1:5" x14ac:dyDescent="0.25">
      <c r="A62" s="11"/>
      <c r="B62" s="11"/>
      <c r="C62" s="12"/>
      <c r="D62" s="12"/>
      <c r="E62" s="12"/>
    </row>
    <row r="63" spans="1:5" x14ac:dyDescent="0.25">
      <c r="A63" s="11"/>
      <c r="B63" s="11"/>
      <c r="C63" s="12"/>
      <c r="D63" s="12"/>
      <c r="E63" s="12"/>
    </row>
    <row r="64" spans="1:5" x14ac:dyDescent="0.25">
      <c r="A64" s="11"/>
      <c r="B64" s="11"/>
      <c r="C64" s="12"/>
      <c r="D64" s="12"/>
      <c r="E64" s="12"/>
    </row>
    <row r="65" spans="1:5" x14ac:dyDescent="0.25">
      <c r="A65" s="11"/>
      <c r="B65" s="11"/>
      <c r="C65" s="12"/>
      <c r="D65" s="12"/>
      <c r="E65" s="12"/>
    </row>
    <row r="66" spans="1:5" x14ac:dyDescent="0.25">
      <c r="A66" s="11"/>
      <c r="B66" s="11"/>
      <c r="C66" s="12"/>
      <c r="D66" s="12"/>
      <c r="E66" s="12"/>
    </row>
    <row r="67" spans="1:5" x14ac:dyDescent="0.25">
      <c r="A67" s="11"/>
      <c r="B67" s="11"/>
      <c r="C67" s="12"/>
      <c r="D67" s="12"/>
      <c r="E67" s="12"/>
    </row>
    <row r="68" spans="1:5" x14ac:dyDescent="0.25">
      <c r="A68" s="11"/>
      <c r="B68" s="11"/>
      <c r="C68" s="12"/>
      <c r="D68" s="12"/>
      <c r="E68" s="12"/>
    </row>
    <row r="69" spans="1:5" x14ac:dyDescent="0.25">
      <c r="A69" s="11"/>
      <c r="B69" s="11"/>
      <c r="C69" s="12"/>
      <c r="D69" s="12"/>
      <c r="E69" s="12"/>
    </row>
    <row r="70" spans="1:5" x14ac:dyDescent="0.25">
      <c r="A70" s="11"/>
      <c r="B70" s="11"/>
      <c r="C70" s="12"/>
      <c r="D70" s="12"/>
      <c r="E70" s="12"/>
    </row>
    <row r="71" spans="1:5" x14ac:dyDescent="0.25">
      <c r="A71" s="11"/>
      <c r="B71" s="11"/>
      <c r="C71" s="12"/>
      <c r="D71" s="12"/>
      <c r="E71" s="12"/>
    </row>
    <row r="72" spans="1:5" x14ac:dyDescent="0.25">
      <c r="A72" s="11"/>
      <c r="B72" s="11"/>
      <c r="C72" s="12"/>
      <c r="D72" s="12"/>
      <c r="E72" s="12"/>
    </row>
    <row r="73" spans="1:5" x14ac:dyDescent="0.25">
      <c r="A73" s="11"/>
      <c r="B73" s="11"/>
      <c r="C73" s="12"/>
      <c r="D73" s="12"/>
      <c r="E73" s="12"/>
    </row>
    <row r="74" spans="1:5" x14ac:dyDescent="0.25">
      <c r="A74" s="11"/>
      <c r="B74" s="11"/>
      <c r="C74" s="12"/>
      <c r="D74" s="12"/>
      <c r="E74" s="12"/>
    </row>
    <row r="75" spans="1:5" x14ac:dyDescent="0.25">
      <c r="A75" s="11"/>
      <c r="B75" s="11"/>
      <c r="C75" s="12"/>
      <c r="D75" s="12"/>
      <c r="E75" s="12"/>
    </row>
    <row r="76" spans="1:5" x14ac:dyDescent="0.25">
      <c r="A76" s="11"/>
      <c r="B76" s="11"/>
      <c r="C76" s="12"/>
      <c r="D76" s="12"/>
      <c r="E76" s="12"/>
    </row>
    <row r="77" spans="1:5" x14ac:dyDescent="0.25">
      <c r="A77" s="11"/>
      <c r="B77" s="11"/>
      <c r="C77" s="12"/>
      <c r="D77" s="12"/>
      <c r="E77" s="12"/>
    </row>
    <row r="78" spans="1:5" x14ac:dyDescent="0.25">
      <c r="A78" s="11"/>
      <c r="B78" s="11"/>
      <c r="C78" s="12"/>
      <c r="D78" s="12"/>
      <c r="E78" s="12"/>
    </row>
    <row r="79" spans="1:5" x14ac:dyDescent="0.25">
      <c r="A79" s="11"/>
      <c r="B79" s="11"/>
      <c r="C79" s="12"/>
      <c r="D79" s="12"/>
      <c r="E79" s="12"/>
    </row>
    <row r="80" spans="1:5" x14ac:dyDescent="0.25">
      <c r="A80" s="11"/>
      <c r="B80" s="11"/>
      <c r="C80" s="12"/>
      <c r="D80" s="12"/>
      <c r="E80" s="12"/>
    </row>
    <row r="81" spans="1:5" x14ac:dyDescent="0.25">
      <c r="A81" s="11"/>
      <c r="B81" s="11"/>
      <c r="C81" s="12"/>
      <c r="D81" s="12"/>
      <c r="E81" s="12"/>
    </row>
    <row r="82" spans="1:5" x14ac:dyDescent="0.25">
      <c r="A82" s="11"/>
      <c r="B82" s="11"/>
      <c r="C82" s="12"/>
      <c r="D82" s="12"/>
      <c r="E82" s="12"/>
    </row>
    <row r="83" spans="1:5" x14ac:dyDescent="0.25">
      <c r="A83" s="11"/>
      <c r="B83" s="11"/>
      <c r="C83" s="12"/>
      <c r="D83" s="12"/>
      <c r="E83" s="12"/>
    </row>
    <row r="84" spans="1:5" x14ac:dyDescent="0.25">
      <c r="A84" s="11"/>
      <c r="B84" s="11"/>
      <c r="C84" s="12"/>
      <c r="D84" s="12"/>
      <c r="E84" s="12"/>
    </row>
    <row r="85" spans="1:5" x14ac:dyDescent="0.25">
      <c r="A85" s="11"/>
      <c r="B85" s="11"/>
      <c r="C85" s="12"/>
      <c r="D85" s="12"/>
      <c r="E85" s="12"/>
    </row>
    <row r="86" spans="1:5" x14ac:dyDescent="0.25">
      <c r="A86" s="11"/>
      <c r="B86" s="11"/>
      <c r="C86" s="12"/>
      <c r="D86" s="12"/>
      <c r="E86" s="12"/>
    </row>
    <row r="87" spans="1:5" x14ac:dyDescent="0.25">
      <c r="A87" s="11"/>
      <c r="B87" s="11"/>
      <c r="C87" s="12"/>
      <c r="D87" s="12"/>
      <c r="E87" s="12"/>
    </row>
    <row r="88" spans="1:5" x14ac:dyDescent="0.25">
      <c r="A88" s="11"/>
      <c r="B88" s="11"/>
      <c r="C88" s="12"/>
      <c r="D88" s="12"/>
      <c r="E88" s="12"/>
    </row>
    <row r="89" spans="1:5" x14ac:dyDescent="0.25">
      <c r="A89" s="11"/>
      <c r="B89" s="11"/>
      <c r="C89" s="12"/>
      <c r="D89" s="12"/>
      <c r="E89" s="12"/>
    </row>
    <row r="90" spans="1:5" x14ac:dyDescent="0.25">
      <c r="A90" s="11"/>
      <c r="B90" s="11"/>
      <c r="C90" s="12"/>
      <c r="D90" s="12"/>
      <c r="E90" s="12"/>
    </row>
    <row r="91" spans="1:5" x14ac:dyDescent="0.25">
      <c r="A91" s="11"/>
      <c r="B91" s="11"/>
      <c r="C91" s="12"/>
      <c r="D91" s="12"/>
      <c r="E91" s="12"/>
    </row>
    <row r="92" spans="1:5" x14ac:dyDescent="0.25">
      <c r="A92" s="11"/>
      <c r="B92" s="11"/>
      <c r="C92" s="12"/>
      <c r="D92" s="12"/>
      <c r="E92" s="12"/>
    </row>
    <row r="93" spans="1:5" x14ac:dyDescent="0.25">
      <c r="A93" s="11"/>
      <c r="B93" s="11"/>
      <c r="C93" s="12"/>
      <c r="D93" s="12"/>
      <c r="E93" s="12"/>
    </row>
    <row r="94" spans="1:5" x14ac:dyDescent="0.25">
      <c r="A94" s="11"/>
      <c r="B94" s="11"/>
      <c r="C94" s="12"/>
      <c r="D94" s="12"/>
      <c r="E94" s="12"/>
    </row>
    <row r="95" spans="1:5" x14ac:dyDescent="0.25">
      <c r="A95" s="11"/>
      <c r="B95" s="11"/>
      <c r="C95" s="12"/>
      <c r="D95" s="12"/>
      <c r="E95" s="12"/>
    </row>
    <row r="96" spans="1:5" x14ac:dyDescent="0.25">
      <c r="A96" s="11"/>
      <c r="B96" s="11"/>
      <c r="C96" s="12"/>
      <c r="D96" s="12"/>
      <c r="E96" s="12"/>
    </row>
    <row r="97" spans="1:5" x14ac:dyDescent="0.25">
      <c r="A97" s="11"/>
      <c r="B97" s="11"/>
      <c r="C97" s="12"/>
      <c r="D97" s="12"/>
      <c r="E97" s="12"/>
    </row>
    <row r="98" spans="1:5" x14ac:dyDescent="0.25">
      <c r="A98" s="11"/>
      <c r="B98" s="11"/>
      <c r="C98" s="12"/>
      <c r="D98" s="12"/>
      <c r="E98" s="12"/>
    </row>
    <row r="99" spans="1:5" x14ac:dyDescent="0.25">
      <c r="A99" s="11"/>
      <c r="B99" s="11"/>
      <c r="C99" s="12"/>
      <c r="D99" s="12"/>
      <c r="E99" s="12"/>
    </row>
    <row r="100" spans="1:5" x14ac:dyDescent="0.25">
      <c r="A100" s="11"/>
      <c r="B100" s="11"/>
      <c r="C100" s="12"/>
      <c r="D100" s="12"/>
      <c r="E100" s="12"/>
    </row>
    <row r="101" spans="1:5" x14ac:dyDescent="0.25">
      <c r="A101" s="11"/>
      <c r="B101" s="14"/>
      <c r="C101" s="12"/>
      <c r="D101" s="12"/>
      <c r="E101" s="12"/>
    </row>
    <row r="102" spans="1:5" x14ac:dyDescent="0.25">
      <c r="A102" s="15"/>
      <c r="B102" s="103"/>
      <c r="C102" s="12"/>
      <c r="D102" s="12"/>
      <c r="E102" s="12"/>
    </row>
    <row r="103" spans="1:5" x14ac:dyDescent="0.25">
      <c r="A103" s="15"/>
      <c r="B103" s="103"/>
      <c r="C103" s="12"/>
      <c r="D103" s="12"/>
      <c r="E103" s="12"/>
    </row>
    <row r="104" spans="1:5" x14ac:dyDescent="0.25">
      <c r="A104" s="15"/>
      <c r="B104" s="103"/>
      <c r="C104" s="12"/>
      <c r="D104" s="12"/>
      <c r="E104" s="12"/>
    </row>
    <row r="105" spans="1:5" x14ac:dyDescent="0.25">
      <c r="A105" s="15"/>
      <c r="B105" s="103"/>
      <c r="C105" s="12"/>
      <c r="D105" s="12"/>
      <c r="E105" s="12"/>
    </row>
    <row r="106" spans="1:5" x14ac:dyDescent="0.25">
      <c r="A106" s="15"/>
      <c r="B106" s="16"/>
      <c r="C106" s="12"/>
      <c r="D106" s="12"/>
      <c r="E106" s="12"/>
    </row>
    <row r="107" spans="1:5" x14ac:dyDescent="0.25">
      <c r="A107" s="15"/>
      <c r="B107" s="16"/>
      <c r="C107" s="12"/>
      <c r="D107" s="12"/>
      <c r="E107" s="12"/>
    </row>
    <row r="108" spans="1:5" x14ac:dyDescent="0.25">
      <c r="A108" s="15"/>
      <c r="B108" s="16"/>
      <c r="C108" s="12"/>
      <c r="D108" s="12"/>
      <c r="E108" s="12"/>
    </row>
    <row r="109" spans="1:5" x14ac:dyDescent="0.25">
      <c r="A109" s="15"/>
      <c r="B109" s="16"/>
      <c r="C109" s="12"/>
      <c r="D109" s="12"/>
      <c r="E109" s="12"/>
    </row>
    <row r="110" spans="1:5" x14ac:dyDescent="0.25">
      <c r="A110" s="15"/>
      <c r="B110" s="16"/>
      <c r="C110" s="12"/>
      <c r="D110" s="12"/>
      <c r="E110" s="12"/>
    </row>
    <row r="111" spans="1:5" x14ac:dyDescent="0.25">
      <c r="A111" s="15"/>
      <c r="B111" s="16"/>
      <c r="C111" s="12"/>
      <c r="D111" s="12"/>
      <c r="E111" s="12"/>
    </row>
    <row r="112" spans="1:5" x14ac:dyDescent="0.25">
      <c r="A112" s="15"/>
      <c r="B112" s="16"/>
      <c r="C112" s="12"/>
      <c r="D112" s="12"/>
      <c r="E112" s="12"/>
    </row>
    <row r="113" spans="1:5" x14ac:dyDescent="0.25">
      <c r="A113" s="15"/>
      <c r="B113" s="16"/>
      <c r="C113" s="12"/>
      <c r="D113" s="12"/>
      <c r="E113" s="12"/>
    </row>
    <row r="114" spans="1:5" x14ac:dyDescent="0.25">
      <c r="A114" s="15"/>
      <c r="B114" s="16"/>
      <c r="C114" s="12"/>
      <c r="D114" s="12"/>
      <c r="E114" s="12"/>
    </row>
    <row r="115" spans="1:5" x14ac:dyDescent="0.25">
      <c r="A115" s="15"/>
      <c r="B115" s="16"/>
      <c r="C115" s="12"/>
      <c r="D115" s="12"/>
      <c r="E115" s="12"/>
    </row>
    <row r="116" spans="1:5" x14ac:dyDescent="0.25">
      <c r="A116" s="15"/>
      <c r="B116" s="16"/>
      <c r="C116" s="12"/>
      <c r="D116" s="12"/>
      <c r="E116" s="12"/>
    </row>
    <row r="117" spans="1:5" x14ac:dyDescent="0.25">
      <c r="A117" s="15"/>
      <c r="B117" s="16"/>
      <c r="C117" s="12"/>
      <c r="D117" s="12"/>
      <c r="E117" s="12"/>
    </row>
    <row r="118" spans="1:5" x14ac:dyDescent="0.25">
      <c r="A118" s="15"/>
      <c r="B118" s="16"/>
      <c r="C118" s="12"/>
      <c r="D118" s="12"/>
      <c r="E118" s="12"/>
    </row>
    <row r="119" spans="1:5" x14ac:dyDescent="0.25">
      <c r="A119" s="15"/>
      <c r="B119" s="16"/>
      <c r="C119" s="12"/>
      <c r="D119" s="12"/>
      <c r="E119" s="12"/>
    </row>
    <row r="120" spans="1:5" x14ac:dyDescent="0.25">
      <c r="A120" s="15"/>
      <c r="B120" s="16"/>
      <c r="C120" s="12"/>
      <c r="D120" s="12"/>
      <c r="E120" s="12"/>
    </row>
    <row r="121" spans="1:5" x14ac:dyDescent="0.25">
      <c r="A121" s="15"/>
      <c r="B121" s="16"/>
      <c r="C121" s="12"/>
      <c r="D121" s="12"/>
      <c r="E121" s="12"/>
    </row>
    <row r="122" spans="1:5" x14ac:dyDescent="0.25">
      <c r="A122" s="15"/>
      <c r="B122" s="16"/>
      <c r="C122" s="12"/>
      <c r="D122" s="12"/>
      <c r="E122" s="12"/>
    </row>
    <row r="123" spans="1:5" x14ac:dyDescent="0.25">
      <c r="A123" s="15"/>
      <c r="B123" s="16"/>
      <c r="C123" s="12"/>
      <c r="D123" s="12"/>
      <c r="E123" s="12"/>
    </row>
    <row r="124" spans="1:5" x14ac:dyDescent="0.25">
      <c r="A124" s="15"/>
      <c r="B124" s="16"/>
      <c r="C124" s="12"/>
      <c r="D124" s="12"/>
      <c r="E124" s="12"/>
    </row>
    <row r="125" spans="1:5" x14ac:dyDescent="0.25">
      <c r="A125" s="15"/>
      <c r="B125" s="16"/>
      <c r="C125" s="12"/>
      <c r="D125" s="12"/>
      <c r="E125" s="12"/>
    </row>
    <row r="126" spans="1:5" x14ac:dyDescent="0.25">
      <c r="A126" s="15"/>
      <c r="B126" s="16"/>
      <c r="C126" s="12"/>
      <c r="D126" s="12"/>
      <c r="E126" s="12"/>
    </row>
    <row r="127" spans="1:5" x14ac:dyDescent="0.25">
      <c r="A127" s="15"/>
      <c r="B127" s="16"/>
      <c r="C127" s="12"/>
      <c r="D127" s="12"/>
      <c r="E127" s="12"/>
    </row>
    <row r="128" spans="1:5" x14ac:dyDescent="0.25">
      <c r="A128" s="15"/>
      <c r="B128" s="16"/>
      <c r="C128" s="12"/>
      <c r="D128" s="12"/>
      <c r="E128" s="12"/>
    </row>
    <row r="129" spans="1:5" x14ac:dyDescent="0.25">
      <c r="A129" s="15"/>
      <c r="B129" s="16"/>
      <c r="C129" s="12"/>
      <c r="D129" s="12"/>
      <c r="E129" s="12"/>
    </row>
    <row r="130" spans="1:5" x14ac:dyDescent="0.25">
      <c r="A130" s="15"/>
      <c r="B130" s="16"/>
      <c r="C130" s="12"/>
      <c r="D130" s="12"/>
      <c r="E130" s="12"/>
    </row>
    <row r="131" spans="1:5" x14ac:dyDescent="0.25">
      <c r="A131" s="15"/>
      <c r="B131" s="16"/>
      <c r="C131" s="12"/>
      <c r="D131" s="12"/>
      <c r="E131" s="12"/>
    </row>
    <row r="132" spans="1:5" x14ac:dyDescent="0.25">
      <c r="A132" s="15"/>
      <c r="B132" s="16"/>
      <c r="C132" s="12"/>
      <c r="D132" s="12"/>
      <c r="E132" s="12"/>
    </row>
    <row r="133" spans="1:5" x14ac:dyDescent="0.25">
      <c r="A133" s="15"/>
      <c r="B133" s="16"/>
      <c r="C133" s="12"/>
      <c r="D133" s="12"/>
      <c r="E133" s="12"/>
    </row>
    <row r="134" spans="1:5" x14ac:dyDescent="0.25">
      <c r="A134" s="15"/>
      <c r="B134" s="16"/>
      <c r="C134" s="12"/>
      <c r="D134" s="12"/>
      <c r="E134" s="12"/>
    </row>
    <row r="135" spans="1:5" x14ac:dyDescent="0.25">
      <c r="A135" s="15"/>
      <c r="B135" s="16"/>
      <c r="C135" s="12"/>
      <c r="D135" s="12"/>
      <c r="E135" s="12"/>
    </row>
    <row r="136" spans="1:5" x14ac:dyDescent="0.25">
      <c r="A136" s="15"/>
      <c r="B136" s="16"/>
      <c r="C136" s="12"/>
      <c r="D136" s="12"/>
      <c r="E136" s="12"/>
    </row>
    <row r="137" spans="1:5" x14ac:dyDescent="0.25">
      <c r="A137" s="15"/>
      <c r="B137" s="16"/>
      <c r="C137" s="12"/>
      <c r="D137" s="12"/>
      <c r="E137" s="12"/>
    </row>
    <row r="138" spans="1:5" x14ac:dyDescent="0.25">
      <c r="A138" s="15"/>
      <c r="B138" s="16"/>
      <c r="C138" s="12"/>
      <c r="D138" s="12"/>
      <c r="E138" s="12"/>
    </row>
    <row r="139" spans="1:5" x14ac:dyDescent="0.25">
      <c r="A139" s="15"/>
      <c r="B139" s="16"/>
      <c r="C139" s="12"/>
      <c r="D139" s="12"/>
      <c r="E139" s="12"/>
    </row>
    <row r="140" spans="1:5" x14ac:dyDescent="0.25">
      <c r="A140" s="15"/>
      <c r="B140" s="16"/>
      <c r="C140" s="12"/>
      <c r="D140" s="12"/>
      <c r="E140" s="12"/>
    </row>
    <row r="141" spans="1:5" x14ac:dyDescent="0.25">
      <c r="A141" s="15"/>
      <c r="B141" s="16"/>
      <c r="C141" s="12"/>
      <c r="D141" s="12"/>
      <c r="E141" s="12"/>
    </row>
    <row r="142" spans="1:5" x14ac:dyDescent="0.25">
      <c r="A142" s="15"/>
      <c r="B142" s="16"/>
      <c r="C142" s="12"/>
      <c r="D142" s="12"/>
      <c r="E142" s="12"/>
    </row>
    <row r="143" spans="1:5" x14ac:dyDescent="0.25">
      <c r="A143" s="15"/>
      <c r="B143" s="16"/>
      <c r="C143" s="12"/>
      <c r="D143" s="12"/>
      <c r="E143" s="12"/>
    </row>
    <row r="144" spans="1:5" x14ac:dyDescent="0.25">
      <c r="A144" s="15"/>
      <c r="B144" s="16"/>
      <c r="C144" s="12"/>
      <c r="D144" s="12"/>
      <c r="E144" s="12"/>
    </row>
    <row r="145" spans="1:5" x14ac:dyDescent="0.25">
      <c r="A145" s="15"/>
      <c r="B145" s="16"/>
      <c r="C145" s="12"/>
      <c r="D145" s="12"/>
      <c r="E145" s="12"/>
    </row>
    <row r="146" spans="1:5" x14ac:dyDescent="0.25">
      <c r="A146" s="15"/>
      <c r="B146" s="16"/>
      <c r="C146" s="12"/>
      <c r="D146" s="12"/>
      <c r="E146" s="12"/>
    </row>
    <row r="147" spans="1:5" x14ac:dyDescent="0.25">
      <c r="A147" s="15"/>
      <c r="B147" s="16"/>
      <c r="C147" s="12"/>
      <c r="D147" s="12"/>
      <c r="E147" s="12"/>
    </row>
    <row r="148" spans="1:5" x14ac:dyDescent="0.25">
      <c r="A148" s="15"/>
      <c r="B148" s="16"/>
      <c r="C148" s="12"/>
      <c r="D148" s="12"/>
      <c r="E148" s="12"/>
    </row>
    <row r="149" spans="1:5" x14ac:dyDescent="0.25">
      <c r="A149" s="15"/>
      <c r="B149" s="16"/>
      <c r="C149" s="12"/>
      <c r="D149" s="12"/>
      <c r="E149" s="12"/>
    </row>
    <row r="150" spans="1:5" x14ac:dyDescent="0.25">
      <c r="A150" s="15"/>
      <c r="B150" s="16"/>
      <c r="C150" s="12"/>
      <c r="D150" s="12"/>
      <c r="E150" s="12"/>
    </row>
    <row r="151" spans="1:5" x14ac:dyDescent="0.25">
      <c r="A151" s="15"/>
      <c r="B151" s="16"/>
      <c r="C151" s="12"/>
      <c r="D151" s="12"/>
      <c r="E151" s="12"/>
    </row>
    <row r="152" spans="1:5" x14ac:dyDescent="0.25">
      <c r="A152" s="15"/>
      <c r="B152" s="16"/>
      <c r="C152" s="12"/>
      <c r="D152" s="12"/>
      <c r="E152" s="12"/>
    </row>
    <row r="153" spans="1:5" x14ac:dyDescent="0.25">
      <c r="A153" s="15"/>
      <c r="B153" s="16"/>
      <c r="C153" s="12"/>
      <c r="D153" s="12"/>
      <c r="E153" s="12"/>
    </row>
    <row r="154" spans="1:5" x14ac:dyDescent="0.25">
      <c r="A154" s="15"/>
      <c r="B154" s="16"/>
      <c r="C154" s="12"/>
      <c r="D154" s="12"/>
      <c r="E154" s="12"/>
    </row>
    <row r="155" spans="1:5" x14ac:dyDescent="0.25">
      <c r="A155" s="15"/>
      <c r="B155" s="16"/>
      <c r="C155" s="12"/>
      <c r="D155" s="12"/>
      <c r="E155" s="12"/>
    </row>
    <row r="156" spans="1:5" x14ac:dyDescent="0.25">
      <c r="A156" s="15"/>
      <c r="B156" s="16"/>
      <c r="C156" s="12"/>
      <c r="D156" s="12"/>
      <c r="E156" s="12"/>
    </row>
    <row r="157" spans="1:5" x14ac:dyDescent="0.25">
      <c r="A157" s="15"/>
      <c r="B157" s="16"/>
      <c r="C157" s="12"/>
      <c r="D157" s="12"/>
      <c r="E157" s="12"/>
    </row>
    <row r="158" spans="1:5" x14ac:dyDescent="0.25">
      <c r="A158" s="15"/>
      <c r="B158" s="16"/>
      <c r="C158" s="12"/>
      <c r="D158" s="12"/>
      <c r="E158" s="12"/>
    </row>
    <row r="159" spans="1:5" x14ac:dyDescent="0.25">
      <c r="A159" s="15"/>
      <c r="B159" s="16"/>
      <c r="C159" s="12"/>
      <c r="D159" s="12"/>
      <c r="E159" s="12"/>
    </row>
    <row r="160" spans="1:5" x14ac:dyDescent="0.25">
      <c r="A160" s="15"/>
      <c r="B160" s="16"/>
      <c r="C160" s="12"/>
      <c r="D160" s="12"/>
      <c r="E160" s="12"/>
    </row>
    <row r="161" spans="1:5" x14ac:dyDescent="0.25">
      <c r="A161" s="15"/>
      <c r="B161" s="16"/>
      <c r="C161" s="12"/>
      <c r="D161" s="12"/>
      <c r="E161" s="12"/>
    </row>
    <row r="162" spans="1:5" x14ac:dyDescent="0.25">
      <c r="A162" s="15"/>
      <c r="B162" s="16"/>
      <c r="C162" s="12"/>
      <c r="D162" s="12"/>
      <c r="E162" s="12"/>
    </row>
    <row r="163" spans="1:5" x14ac:dyDescent="0.25">
      <c r="A163" s="15"/>
      <c r="B163" s="16"/>
      <c r="C163" s="12"/>
      <c r="D163" s="12"/>
      <c r="E163" s="12"/>
    </row>
    <row r="164" spans="1:5" x14ac:dyDescent="0.25">
      <c r="A164" s="15"/>
      <c r="B164" s="16"/>
      <c r="C164" s="12"/>
      <c r="D164" s="12"/>
      <c r="E164" s="12"/>
    </row>
    <row r="165" spans="1:5" x14ac:dyDescent="0.25">
      <c r="A165" s="15"/>
      <c r="B165" s="16"/>
      <c r="C165" s="12"/>
      <c r="D165" s="12"/>
      <c r="E165" s="12"/>
    </row>
    <row r="166" spans="1:5" x14ac:dyDescent="0.25">
      <c r="A166" s="15"/>
      <c r="B166" s="16"/>
      <c r="C166" s="12"/>
      <c r="D166" s="12"/>
      <c r="E166" s="12"/>
    </row>
    <row r="167" spans="1:5" x14ac:dyDescent="0.25">
      <c r="A167" s="15"/>
      <c r="B167" s="16"/>
      <c r="C167" s="12"/>
      <c r="D167" s="12"/>
      <c r="E167" s="12"/>
    </row>
    <row r="168" spans="1:5" x14ac:dyDescent="0.25">
      <c r="A168" s="15"/>
      <c r="B168" s="16"/>
      <c r="C168" s="12"/>
      <c r="D168" s="12"/>
      <c r="E168" s="12"/>
    </row>
    <row r="169" spans="1:5" x14ac:dyDescent="0.25">
      <c r="A169" s="15"/>
      <c r="B169" s="16"/>
      <c r="C169" s="12"/>
      <c r="D169" s="12"/>
      <c r="E169" s="12"/>
    </row>
    <row r="170" spans="1:5" x14ac:dyDescent="0.25">
      <c r="A170" s="15"/>
      <c r="B170" s="16"/>
      <c r="C170" s="12"/>
      <c r="D170" s="12"/>
      <c r="E170" s="12"/>
    </row>
    <row r="171" spans="1:5" x14ac:dyDescent="0.25">
      <c r="A171" s="15"/>
      <c r="B171" s="16"/>
      <c r="C171" s="12"/>
      <c r="D171" s="12"/>
      <c r="E171" s="12"/>
    </row>
    <row r="172" spans="1:5" x14ac:dyDescent="0.25">
      <c r="A172" s="15"/>
      <c r="B172" s="16"/>
      <c r="C172" s="12"/>
      <c r="D172" s="12"/>
      <c r="E172" s="12"/>
    </row>
    <row r="173" spans="1:5" x14ac:dyDescent="0.25">
      <c r="A173" s="15"/>
      <c r="B173" s="16"/>
      <c r="C173" s="12"/>
      <c r="D173" s="12"/>
      <c r="E173" s="12"/>
    </row>
    <row r="174" spans="1:5" x14ac:dyDescent="0.25">
      <c r="A174" s="15"/>
      <c r="B174" s="16"/>
      <c r="C174" s="12"/>
      <c r="D174" s="12"/>
      <c r="E174" s="12"/>
    </row>
    <row r="175" spans="1:5" x14ac:dyDescent="0.25">
      <c r="A175" s="15"/>
      <c r="B175" s="16"/>
      <c r="C175" s="12"/>
      <c r="D175" s="12"/>
      <c r="E175" s="12"/>
    </row>
    <row r="176" spans="1:5" x14ac:dyDescent="0.25">
      <c r="A176" s="15"/>
      <c r="B176" s="16"/>
      <c r="C176" s="12"/>
      <c r="D176" s="12"/>
      <c r="E176" s="12"/>
    </row>
    <row r="177" spans="1:2" x14ac:dyDescent="0.25">
      <c r="A177" s="3"/>
      <c r="B177" s="4"/>
    </row>
    <row r="178" spans="1:2" x14ac:dyDescent="0.25">
      <c r="A178" s="3"/>
      <c r="B178" s="4"/>
    </row>
    <row r="179" spans="1:2" x14ac:dyDescent="0.25">
      <c r="A179" s="3"/>
      <c r="B179" s="4"/>
    </row>
    <row r="180" spans="1:2" x14ac:dyDescent="0.25">
      <c r="A180" s="3"/>
      <c r="B180" s="4"/>
    </row>
    <row r="181" spans="1:2" x14ac:dyDescent="0.25">
      <c r="A181" s="3"/>
      <c r="B181" s="4"/>
    </row>
    <row r="182" spans="1:2" x14ac:dyDescent="0.25">
      <c r="A182" s="3"/>
      <c r="B182" s="4"/>
    </row>
    <row r="183" spans="1:2" x14ac:dyDescent="0.25">
      <c r="A183" s="3"/>
      <c r="B183" s="4"/>
    </row>
    <row r="184" spans="1:2" x14ac:dyDescent="0.25">
      <c r="A184" s="3"/>
      <c r="B184" s="4"/>
    </row>
    <row r="185" spans="1:2" x14ac:dyDescent="0.25">
      <c r="A185" s="3"/>
      <c r="B185" s="4"/>
    </row>
    <row r="186" spans="1:2" x14ac:dyDescent="0.25">
      <c r="A186" s="3"/>
      <c r="B186" s="4"/>
    </row>
    <row r="187" spans="1:2" x14ac:dyDescent="0.25">
      <c r="A187" s="3"/>
      <c r="B187" s="4"/>
    </row>
    <row r="188" spans="1:2" x14ac:dyDescent="0.25">
      <c r="A188" s="3"/>
      <c r="B188" s="4"/>
    </row>
    <row r="189" spans="1:2" x14ac:dyDescent="0.25">
      <c r="A189" s="3"/>
      <c r="B189" s="4"/>
    </row>
    <row r="190" spans="1:2" x14ac:dyDescent="0.25">
      <c r="A190" s="3"/>
      <c r="B190" s="4"/>
    </row>
    <row r="191" spans="1:2" x14ac:dyDescent="0.25">
      <c r="A191" s="3"/>
      <c r="B191" s="4"/>
    </row>
    <row r="192" spans="1:2" x14ac:dyDescent="0.25">
      <c r="A192" s="3"/>
      <c r="B192" s="4"/>
    </row>
    <row r="193" spans="1:2" x14ac:dyDescent="0.25">
      <c r="A193" s="3"/>
      <c r="B193" s="4"/>
    </row>
    <row r="194" spans="1:2" x14ac:dyDescent="0.25">
      <c r="A194" s="3"/>
      <c r="B194" s="4"/>
    </row>
    <row r="195" spans="1:2" x14ac:dyDescent="0.25">
      <c r="A195" s="3"/>
      <c r="B195" s="4"/>
    </row>
    <row r="196" spans="1:2" x14ac:dyDescent="0.25">
      <c r="A196" s="3"/>
      <c r="B196" s="4"/>
    </row>
    <row r="197" spans="1:2" x14ac:dyDescent="0.25">
      <c r="A197" s="3"/>
      <c r="B197" s="4"/>
    </row>
    <row r="198" spans="1:2" x14ac:dyDescent="0.25">
      <c r="A198" s="3"/>
      <c r="B198" s="4"/>
    </row>
    <row r="199" spans="1:2" x14ac:dyDescent="0.25">
      <c r="A199" s="3"/>
      <c r="B199" s="4"/>
    </row>
    <row r="200" spans="1:2" x14ac:dyDescent="0.25">
      <c r="A200" s="3"/>
      <c r="B200" s="4"/>
    </row>
    <row r="201" spans="1:2" x14ac:dyDescent="0.25">
      <c r="A201" s="3"/>
      <c r="B201" s="4"/>
    </row>
    <row r="202" spans="1:2" x14ac:dyDescent="0.25">
      <c r="A202" s="3"/>
      <c r="B202" s="4"/>
    </row>
    <row r="203" spans="1:2" x14ac:dyDescent="0.25">
      <c r="A203" s="3"/>
      <c r="B203" s="4"/>
    </row>
    <row r="204" spans="1:2" x14ac:dyDescent="0.25">
      <c r="A204" s="3"/>
      <c r="B204" s="4"/>
    </row>
    <row r="205" spans="1:2" x14ac:dyDescent="0.25">
      <c r="A205" s="3"/>
      <c r="B205" s="4"/>
    </row>
    <row r="206" spans="1:2" x14ac:dyDescent="0.25">
      <c r="A206" s="3"/>
      <c r="B206" s="4"/>
    </row>
    <row r="207" spans="1:2" x14ac:dyDescent="0.25">
      <c r="A207" s="3"/>
      <c r="B207" s="4"/>
    </row>
    <row r="208" spans="1:2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  <row r="401" spans="1:2" x14ac:dyDescent="0.25">
      <c r="A401" s="3"/>
      <c r="B401" s="4"/>
    </row>
    <row r="402" spans="1:2" x14ac:dyDescent="0.25">
      <c r="A402" s="3"/>
      <c r="B402" s="4"/>
    </row>
    <row r="403" spans="1:2" x14ac:dyDescent="0.25">
      <c r="A403" s="3"/>
      <c r="B403" s="4"/>
    </row>
    <row r="404" spans="1:2" x14ac:dyDescent="0.25">
      <c r="A404" s="3"/>
      <c r="B404" s="4"/>
    </row>
    <row r="405" spans="1:2" x14ac:dyDescent="0.25">
      <c r="A405" s="3"/>
      <c r="B405" s="4"/>
    </row>
    <row r="406" spans="1:2" x14ac:dyDescent="0.25">
      <c r="A406" s="3"/>
      <c r="B406" s="4"/>
    </row>
    <row r="407" spans="1:2" x14ac:dyDescent="0.25">
      <c r="A407" s="3"/>
      <c r="B407" s="4"/>
    </row>
    <row r="408" spans="1:2" x14ac:dyDescent="0.25">
      <c r="A408" s="3"/>
      <c r="B408" s="4"/>
    </row>
    <row r="409" spans="1:2" x14ac:dyDescent="0.25">
      <c r="A409" s="3"/>
      <c r="B409" s="4"/>
    </row>
    <row r="410" spans="1:2" x14ac:dyDescent="0.25">
      <c r="A410" s="3"/>
      <c r="B410" s="4"/>
    </row>
    <row r="411" spans="1:2" x14ac:dyDescent="0.25">
      <c r="A411" s="3"/>
      <c r="B411" s="4"/>
    </row>
    <row r="412" spans="1:2" x14ac:dyDescent="0.25">
      <c r="A412" s="3"/>
      <c r="B412" s="4"/>
    </row>
    <row r="413" spans="1:2" x14ac:dyDescent="0.25">
      <c r="A413" s="3"/>
      <c r="B413" s="4"/>
    </row>
    <row r="414" spans="1:2" x14ac:dyDescent="0.25">
      <c r="A414" s="3"/>
      <c r="B414" s="4"/>
    </row>
    <row r="415" spans="1:2" x14ac:dyDescent="0.25">
      <c r="A415" s="3"/>
      <c r="B415" s="4"/>
    </row>
    <row r="416" spans="1:2" x14ac:dyDescent="0.25">
      <c r="A416" s="3"/>
      <c r="B416" s="4"/>
    </row>
    <row r="417" spans="1:2" x14ac:dyDescent="0.25">
      <c r="A417" s="3"/>
      <c r="B417" s="4"/>
    </row>
    <row r="418" spans="1:2" x14ac:dyDescent="0.25">
      <c r="A418" s="3"/>
      <c r="B418" s="4"/>
    </row>
    <row r="419" spans="1:2" x14ac:dyDescent="0.25">
      <c r="A419" s="3"/>
      <c r="B419" s="4"/>
    </row>
    <row r="420" spans="1:2" x14ac:dyDescent="0.25">
      <c r="A420" s="3"/>
      <c r="B420" s="4"/>
    </row>
    <row r="421" spans="1:2" x14ac:dyDescent="0.25">
      <c r="A421" s="3"/>
      <c r="B421" s="4"/>
    </row>
    <row r="422" spans="1:2" x14ac:dyDescent="0.25">
      <c r="A422" s="3"/>
      <c r="B422" s="4"/>
    </row>
    <row r="423" spans="1:2" x14ac:dyDescent="0.25">
      <c r="A423" s="3"/>
      <c r="B423" s="4"/>
    </row>
    <row r="424" spans="1:2" x14ac:dyDescent="0.25">
      <c r="A424" s="3"/>
      <c r="B424" s="4"/>
    </row>
    <row r="425" spans="1:2" x14ac:dyDescent="0.25">
      <c r="A425" s="3"/>
      <c r="B425" s="4"/>
    </row>
    <row r="426" spans="1:2" x14ac:dyDescent="0.25">
      <c r="A426" s="3"/>
      <c r="B426" s="4"/>
    </row>
    <row r="427" spans="1:2" x14ac:dyDescent="0.25">
      <c r="A427" s="3"/>
      <c r="B427" s="4"/>
    </row>
    <row r="428" spans="1:2" x14ac:dyDescent="0.25">
      <c r="A428" s="3"/>
      <c r="B428" s="4"/>
    </row>
    <row r="429" spans="1:2" x14ac:dyDescent="0.25">
      <c r="A429" s="3"/>
      <c r="B429" s="4"/>
    </row>
    <row r="430" spans="1:2" x14ac:dyDescent="0.25">
      <c r="A430" s="3"/>
      <c r="B430" s="4"/>
    </row>
    <row r="431" spans="1:2" x14ac:dyDescent="0.25">
      <c r="A431" s="3"/>
      <c r="B431" s="4"/>
    </row>
    <row r="432" spans="1:2" x14ac:dyDescent="0.25">
      <c r="A432" s="3"/>
      <c r="B432" s="4"/>
    </row>
    <row r="433" spans="1:2" x14ac:dyDescent="0.25">
      <c r="A433" s="3"/>
      <c r="B433" s="4"/>
    </row>
    <row r="434" spans="1:2" x14ac:dyDescent="0.25">
      <c r="A434" s="3"/>
      <c r="B434" s="4"/>
    </row>
    <row r="435" spans="1:2" x14ac:dyDescent="0.25">
      <c r="A435" s="3"/>
      <c r="B435" s="4"/>
    </row>
    <row r="436" spans="1:2" x14ac:dyDescent="0.25">
      <c r="A436" s="3"/>
      <c r="B436" s="4"/>
    </row>
    <row r="437" spans="1:2" x14ac:dyDescent="0.25">
      <c r="A437" s="3"/>
      <c r="B437" s="4"/>
    </row>
    <row r="438" spans="1:2" x14ac:dyDescent="0.25">
      <c r="A438" s="3"/>
      <c r="B438" s="4"/>
    </row>
    <row r="439" spans="1:2" x14ac:dyDescent="0.25">
      <c r="A439" s="3"/>
      <c r="B439" s="4"/>
    </row>
    <row r="440" spans="1:2" x14ac:dyDescent="0.25">
      <c r="A440" s="3"/>
      <c r="B440" s="4"/>
    </row>
    <row r="441" spans="1:2" x14ac:dyDescent="0.25">
      <c r="A441" s="3"/>
      <c r="B441" s="4"/>
    </row>
    <row r="442" spans="1:2" x14ac:dyDescent="0.25">
      <c r="A442" s="3"/>
      <c r="B442" s="4"/>
    </row>
    <row r="443" spans="1:2" x14ac:dyDescent="0.25">
      <c r="A443" s="3"/>
      <c r="B443" s="4"/>
    </row>
    <row r="444" spans="1:2" x14ac:dyDescent="0.25">
      <c r="A444" s="3"/>
      <c r="B444" s="4"/>
    </row>
    <row r="445" spans="1:2" x14ac:dyDescent="0.25">
      <c r="A445" s="3"/>
      <c r="B445" s="4"/>
    </row>
    <row r="446" spans="1:2" x14ac:dyDescent="0.25">
      <c r="A446" s="3"/>
      <c r="B446" s="4"/>
    </row>
    <row r="447" spans="1:2" x14ac:dyDescent="0.25">
      <c r="A447" s="3"/>
      <c r="B447" s="4"/>
    </row>
    <row r="448" spans="1:2" x14ac:dyDescent="0.25">
      <c r="A448" s="3"/>
      <c r="B448" s="4"/>
    </row>
    <row r="449" spans="1:2" x14ac:dyDescent="0.25">
      <c r="A449" s="3"/>
      <c r="B449" s="4"/>
    </row>
    <row r="450" spans="1:2" x14ac:dyDescent="0.25">
      <c r="A450" s="3"/>
      <c r="B450" s="4"/>
    </row>
    <row r="451" spans="1:2" x14ac:dyDescent="0.25">
      <c r="A451" s="3"/>
      <c r="B451" s="4"/>
    </row>
    <row r="452" spans="1:2" x14ac:dyDescent="0.25">
      <c r="A452" s="3"/>
      <c r="B452" s="4"/>
    </row>
    <row r="453" spans="1:2" x14ac:dyDescent="0.25">
      <c r="A453" s="3"/>
      <c r="B453" s="4"/>
    </row>
    <row r="454" spans="1:2" x14ac:dyDescent="0.25">
      <c r="A454" s="3"/>
      <c r="B454" s="4"/>
    </row>
    <row r="455" spans="1:2" x14ac:dyDescent="0.25">
      <c r="A455" s="3"/>
      <c r="B455" s="4"/>
    </row>
    <row r="456" spans="1:2" x14ac:dyDescent="0.25">
      <c r="A456" s="3"/>
      <c r="B456" s="4"/>
    </row>
    <row r="457" spans="1:2" x14ac:dyDescent="0.25">
      <c r="A457" s="3"/>
      <c r="B457" s="4"/>
    </row>
    <row r="458" spans="1:2" x14ac:dyDescent="0.25">
      <c r="A458" s="3"/>
      <c r="B458" s="4"/>
    </row>
    <row r="459" spans="1:2" x14ac:dyDescent="0.25">
      <c r="A459" s="3"/>
      <c r="B459" s="4"/>
    </row>
    <row r="460" spans="1:2" x14ac:dyDescent="0.25">
      <c r="A460" s="3"/>
      <c r="B460" s="4"/>
    </row>
    <row r="461" spans="1:2" x14ac:dyDescent="0.25">
      <c r="A461" s="3"/>
      <c r="B461" s="4"/>
    </row>
    <row r="462" spans="1:2" x14ac:dyDescent="0.25">
      <c r="A462" s="3"/>
      <c r="B462" s="4"/>
    </row>
    <row r="463" spans="1:2" x14ac:dyDescent="0.25">
      <c r="A463" s="3"/>
      <c r="B463" s="4"/>
    </row>
    <row r="464" spans="1:2" x14ac:dyDescent="0.25">
      <c r="A464" s="3"/>
      <c r="B464" s="4"/>
    </row>
    <row r="465" spans="1:2" x14ac:dyDescent="0.25">
      <c r="A465" s="3"/>
      <c r="B465" s="4"/>
    </row>
    <row r="466" spans="1:2" x14ac:dyDescent="0.25">
      <c r="A466" s="3"/>
      <c r="B466" s="4"/>
    </row>
    <row r="467" spans="1:2" x14ac:dyDescent="0.25">
      <c r="A467" s="3"/>
      <c r="B467" s="4"/>
    </row>
    <row r="468" spans="1:2" x14ac:dyDescent="0.25">
      <c r="A468" s="3"/>
      <c r="B468" s="4"/>
    </row>
    <row r="469" spans="1:2" x14ac:dyDescent="0.25">
      <c r="A469" s="3"/>
      <c r="B469" s="4"/>
    </row>
    <row r="470" spans="1:2" x14ac:dyDescent="0.25">
      <c r="A470" s="3"/>
      <c r="B470" s="4"/>
    </row>
    <row r="471" spans="1:2" x14ac:dyDescent="0.25">
      <c r="A471" s="3"/>
      <c r="B471" s="4"/>
    </row>
    <row r="472" spans="1:2" x14ac:dyDescent="0.25">
      <c r="A472" s="3"/>
      <c r="B472" s="4"/>
    </row>
    <row r="473" spans="1:2" x14ac:dyDescent="0.25">
      <c r="A473" s="3"/>
      <c r="B473" s="4"/>
    </row>
    <row r="474" spans="1:2" x14ac:dyDescent="0.25">
      <c r="A474" s="3"/>
      <c r="B474" s="4"/>
    </row>
    <row r="475" spans="1:2" x14ac:dyDescent="0.25">
      <c r="A475" s="3"/>
      <c r="B475" s="4"/>
    </row>
    <row r="476" spans="1:2" x14ac:dyDescent="0.25">
      <c r="A476" s="3"/>
      <c r="B476" s="4"/>
    </row>
    <row r="477" spans="1:2" x14ac:dyDescent="0.25">
      <c r="A477" s="3"/>
      <c r="B477" s="4"/>
    </row>
    <row r="478" spans="1:2" x14ac:dyDescent="0.25">
      <c r="A478" s="3"/>
      <c r="B478" s="4"/>
    </row>
    <row r="479" spans="1:2" x14ac:dyDescent="0.25">
      <c r="A479" s="3"/>
      <c r="B479" s="4"/>
    </row>
    <row r="480" spans="1:2" x14ac:dyDescent="0.25">
      <c r="A480" s="3"/>
      <c r="B480" s="4"/>
    </row>
    <row r="481" spans="1:2" x14ac:dyDescent="0.25">
      <c r="A481" s="3"/>
      <c r="B481" s="4"/>
    </row>
    <row r="482" spans="1:2" x14ac:dyDescent="0.25">
      <c r="A482" s="3"/>
      <c r="B482" s="4"/>
    </row>
    <row r="483" spans="1:2" x14ac:dyDescent="0.25">
      <c r="A483" s="3"/>
      <c r="B483" s="4"/>
    </row>
    <row r="484" spans="1:2" x14ac:dyDescent="0.25">
      <c r="A484" s="3"/>
      <c r="B484" s="4"/>
    </row>
    <row r="485" spans="1:2" x14ac:dyDescent="0.25">
      <c r="A485" s="3"/>
      <c r="B485" s="4"/>
    </row>
    <row r="486" spans="1:2" x14ac:dyDescent="0.25">
      <c r="A486" s="3"/>
      <c r="B486" s="4"/>
    </row>
    <row r="487" spans="1:2" x14ac:dyDescent="0.25">
      <c r="A487" s="3"/>
      <c r="B487" s="4"/>
    </row>
    <row r="488" spans="1:2" x14ac:dyDescent="0.25">
      <c r="A488" s="3"/>
      <c r="B488" s="4"/>
    </row>
    <row r="489" spans="1:2" x14ac:dyDescent="0.25">
      <c r="A489" s="3"/>
      <c r="B489" s="4"/>
    </row>
    <row r="490" spans="1:2" x14ac:dyDescent="0.25">
      <c r="A490" s="3"/>
      <c r="B490" s="4"/>
    </row>
    <row r="491" spans="1:2" x14ac:dyDescent="0.25">
      <c r="A491" s="3"/>
      <c r="B491" s="4"/>
    </row>
    <row r="492" spans="1:2" x14ac:dyDescent="0.25">
      <c r="A492" s="3"/>
      <c r="B492" s="4"/>
    </row>
    <row r="493" spans="1:2" x14ac:dyDescent="0.25">
      <c r="A493" s="3"/>
      <c r="B493" s="4"/>
    </row>
    <row r="494" spans="1:2" x14ac:dyDescent="0.25">
      <c r="A494" s="3"/>
      <c r="B494" s="4"/>
    </row>
    <row r="495" spans="1:2" x14ac:dyDescent="0.25">
      <c r="A495" s="3"/>
      <c r="B495" s="4"/>
    </row>
    <row r="496" spans="1:2" x14ac:dyDescent="0.25">
      <c r="A496" s="3"/>
      <c r="B496" s="4"/>
    </row>
    <row r="497" spans="1:2" x14ac:dyDescent="0.25">
      <c r="A497" s="3"/>
      <c r="B497" s="4"/>
    </row>
    <row r="498" spans="1:2" x14ac:dyDescent="0.25">
      <c r="A498" s="3"/>
      <c r="B498" s="4"/>
    </row>
    <row r="499" spans="1:2" x14ac:dyDescent="0.25">
      <c r="A499" s="3"/>
      <c r="B499" s="4"/>
    </row>
    <row r="500" spans="1:2" x14ac:dyDescent="0.25">
      <c r="A500" s="3"/>
      <c r="B500" s="4"/>
    </row>
    <row r="501" spans="1:2" x14ac:dyDescent="0.25">
      <c r="A501" s="3"/>
      <c r="B501" s="4"/>
    </row>
    <row r="502" spans="1:2" x14ac:dyDescent="0.25">
      <c r="A502" s="3"/>
      <c r="B502" s="4"/>
    </row>
    <row r="503" spans="1:2" x14ac:dyDescent="0.25">
      <c r="A503" s="3"/>
      <c r="B503" s="4"/>
    </row>
    <row r="504" spans="1:2" x14ac:dyDescent="0.25">
      <c r="A504" s="3"/>
      <c r="B504" s="4"/>
    </row>
    <row r="505" spans="1:2" x14ac:dyDescent="0.25">
      <c r="A505" s="3"/>
      <c r="B505" s="4"/>
    </row>
    <row r="506" spans="1:2" x14ac:dyDescent="0.25">
      <c r="A506" s="3"/>
      <c r="B506" s="4"/>
    </row>
    <row r="507" spans="1:2" x14ac:dyDescent="0.25">
      <c r="A507" s="3"/>
      <c r="B507" s="4"/>
    </row>
    <row r="508" spans="1:2" x14ac:dyDescent="0.25">
      <c r="A508" s="3"/>
      <c r="B508" s="4"/>
    </row>
    <row r="509" spans="1:2" x14ac:dyDescent="0.25">
      <c r="A509" s="3"/>
      <c r="B509" s="4"/>
    </row>
    <row r="510" spans="1:2" x14ac:dyDescent="0.25">
      <c r="A510" s="3"/>
      <c r="B510" s="4"/>
    </row>
    <row r="511" spans="1:2" x14ac:dyDescent="0.25">
      <c r="A511" s="3"/>
      <c r="B511" s="4"/>
    </row>
    <row r="512" spans="1:2" x14ac:dyDescent="0.25">
      <c r="A512" s="3"/>
      <c r="B512" s="4"/>
    </row>
    <row r="513" spans="1:2" x14ac:dyDescent="0.25">
      <c r="A513" s="3"/>
      <c r="B513" s="4"/>
    </row>
    <row r="514" spans="1:2" x14ac:dyDescent="0.25">
      <c r="A514" s="3"/>
      <c r="B514" s="4"/>
    </row>
    <row r="515" spans="1:2" x14ac:dyDescent="0.25">
      <c r="A515" s="3"/>
      <c r="B515" s="4"/>
    </row>
    <row r="516" spans="1:2" x14ac:dyDescent="0.25">
      <c r="A516" s="3"/>
      <c r="B516" s="4"/>
    </row>
    <row r="517" spans="1:2" x14ac:dyDescent="0.25">
      <c r="A517" s="3"/>
      <c r="B517" s="4"/>
    </row>
    <row r="518" spans="1:2" x14ac:dyDescent="0.25">
      <c r="A518" s="3"/>
      <c r="B518" s="4"/>
    </row>
    <row r="519" spans="1:2" x14ac:dyDescent="0.25">
      <c r="A519" s="3"/>
      <c r="B519" s="4"/>
    </row>
    <row r="520" spans="1:2" x14ac:dyDescent="0.25">
      <c r="A520" s="3"/>
      <c r="B520" s="4"/>
    </row>
    <row r="521" spans="1:2" x14ac:dyDescent="0.25">
      <c r="A521" s="3"/>
      <c r="B521" s="4"/>
    </row>
    <row r="522" spans="1:2" x14ac:dyDescent="0.25">
      <c r="A522" s="3"/>
      <c r="B522" s="4"/>
    </row>
    <row r="523" spans="1:2" x14ac:dyDescent="0.25">
      <c r="A523" s="3"/>
      <c r="B523" s="4"/>
    </row>
    <row r="524" spans="1:2" x14ac:dyDescent="0.25">
      <c r="A524" s="3"/>
      <c r="B524" s="4"/>
    </row>
    <row r="525" spans="1:2" x14ac:dyDescent="0.25">
      <c r="A525" s="3"/>
      <c r="B525" s="4"/>
    </row>
    <row r="526" spans="1:2" x14ac:dyDescent="0.25">
      <c r="A526" s="3"/>
      <c r="B526" s="4"/>
    </row>
    <row r="527" spans="1:2" x14ac:dyDescent="0.25">
      <c r="A527" s="3"/>
      <c r="B527" s="4"/>
    </row>
    <row r="528" spans="1:2" x14ac:dyDescent="0.25">
      <c r="A528" s="3"/>
      <c r="B528" s="4"/>
    </row>
    <row r="529" spans="1:2" x14ac:dyDescent="0.25">
      <c r="A529" s="3"/>
      <c r="B529" s="4"/>
    </row>
    <row r="530" spans="1:2" x14ac:dyDescent="0.25">
      <c r="A530" s="3"/>
      <c r="B530" s="4"/>
    </row>
    <row r="531" spans="1:2" x14ac:dyDescent="0.25">
      <c r="A531" s="3"/>
      <c r="B531" s="4"/>
    </row>
    <row r="532" spans="1:2" x14ac:dyDescent="0.25">
      <c r="A532" s="3"/>
      <c r="B532" s="4"/>
    </row>
    <row r="533" spans="1:2" x14ac:dyDescent="0.25">
      <c r="A533" s="3"/>
      <c r="B533" s="4"/>
    </row>
    <row r="534" spans="1:2" x14ac:dyDescent="0.25">
      <c r="A534" s="3"/>
      <c r="B534" s="4"/>
    </row>
    <row r="535" spans="1:2" x14ac:dyDescent="0.25">
      <c r="A535" s="3"/>
      <c r="B535" s="4"/>
    </row>
    <row r="536" spans="1:2" x14ac:dyDescent="0.25">
      <c r="A536" s="3"/>
      <c r="B536" s="4"/>
    </row>
    <row r="537" spans="1:2" x14ac:dyDescent="0.25">
      <c r="A537" s="3"/>
      <c r="B537" s="4"/>
    </row>
    <row r="538" spans="1:2" x14ac:dyDescent="0.25">
      <c r="A538" s="3"/>
      <c r="B538" s="4"/>
    </row>
    <row r="539" spans="1:2" x14ac:dyDescent="0.25">
      <c r="A539" s="3"/>
      <c r="B539" s="4"/>
    </row>
    <row r="540" spans="1:2" x14ac:dyDescent="0.25">
      <c r="A540" s="3"/>
      <c r="B540" s="4"/>
    </row>
    <row r="541" spans="1:2" x14ac:dyDescent="0.25">
      <c r="A541" s="3"/>
      <c r="B541" s="4"/>
    </row>
    <row r="542" spans="1:2" x14ac:dyDescent="0.25">
      <c r="A542" s="3"/>
      <c r="B542" s="4"/>
    </row>
    <row r="543" spans="1:2" x14ac:dyDescent="0.25">
      <c r="A543" s="3"/>
      <c r="B543" s="4"/>
    </row>
    <row r="544" spans="1:2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  <row r="784" spans="1:2" x14ac:dyDescent="0.25">
      <c r="A784" s="3"/>
      <c r="B784" s="4"/>
    </row>
    <row r="785" spans="1:2" x14ac:dyDescent="0.25">
      <c r="A785" s="3"/>
      <c r="B785" s="4"/>
    </row>
    <row r="786" spans="1:2" x14ac:dyDescent="0.25">
      <c r="A786" s="3"/>
      <c r="B786" s="4"/>
    </row>
    <row r="787" spans="1:2" x14ac:dyDescent="0.25">
      <c r="A787" s="3"/>
      <c r="B787" s="4"/>
    </row>
    <row r="788" spans="1:2" x14ac:dyDescent="0.25">
      <c r="A788" s="3"/>
      <c r="B788" s="4"/>
    </row>
    <row r="789" spans="1:2" x14ac:dyDescent="0.25">
      <c r="A789" s="3"/>
      <c r="B789" s="4"/>
    </row>
    <row r="790" spans="1:2" x14ac:dyDescent="0.25">
      <c r="A790" s="3"/>
      <c r="B790" s="4"/>
    </row>
    <row r="791" spans="1:2" x14ac:dyDescent="0.25">
      <c r="A791" s="3"/>
      <c r="B791" s="4"/>
    </row>
    <row r="792" spans="1:2" x14ac:dyDescent="0.25">
      <c r="A792" s="3"/>
      <c r="B792" s="4"/>
    </row>
    <row r="793" spans="1:2" x14ac:dyDescent="0.25">
      <c r="A793" s="3"/>
      <c r="B793" s="4"/>
    </row>
    <row r="794" spans="1:2" x14ac:dyDescent="0.25">
      <c r="A794" s="3"/>
      <c r="B794" s="4"/>
    </row>
    <row r="795" spans="1:2" x14ac:dyDescent="0.25">
      <c r="A795" s="3"/>
      <c r="B795" s="4"/>
    </row>
    <row r="796" spans="1:2" x14ac:dyDescent="0.25">
      <c r="A796" s="3"/>
      <c r="B796" s="4"/>
    </row>
    <row r="797" spans="1:2" x14ac:dyDescent="0.25">
      <c r="A797" s="3"/>
      <c r="B797" s="4"/>
    </row>
    <row r="798" spans="1:2" x14ac:dyDescent="0.25">
      <c r="A798" s="3"/>
      <c r="B798" s="4"/>
    </row>
    <row r="799" spans="1:2" x14ac:dyDescent="0.25">
      <c r="A799" s="3"/>
      <c r="B799" s="4"/>
    </row>
    <row r="800" spans="1:2" x14ac:dyDescent="0.25">
      <c r="A800" s="3"/>
      <c r="B800" s="4"/>
    </row>
    <row r="801" spans="1:2" x14ac:dyDescent="0.25">
      <c r="A801" s="3"/>
      <c r="B801" s="4"/>
    </row>
    <row r="802" spans="1:2" x14ac:dyDescent="0.25">
      <c r="A802" s="3"/>
      <c r="B802" s="4"/>
    </row>
    <row r="803" spans="1:2" x14ac:dyDescent="0.25">
      <c r="A803" s="3"/>
      <c r="B803" s="4"/>
    </row>
    <row r="804" spans="1:2" x14ac:dyDescent="0.25">
      <c r="A804" s="3"/>
      <c r="B804" s="4"/>
    </row>
    <row r="805" spans="1:2" x14ac:dyDescent="0.25">
      <c r="A805" s="3"/>
      <c r="B805" s="4"/>
    </row>
    <row r="806" spans="1:2" x14ac:dyDescent="0.25">
      <c r="A806" s="3"/>
      <c r="B806" s="4"/>
    </row>
    <row r="807" spans="1:2" x14ac:dyDescent="0.25">
      <c r="A807" s="3"/>
      <c r="B807" s="4"/>
    </row>
    <row r="808" spans="1:2" x14ac:dyDescent="0.25">
      <c r="A808" s="3"/>
      <c r="B808" s="4"/>
    </row>
    <row r="809" spans="1:2" x14ac:dyDescent="0.25">
      <c r="A809" s="3"/>
      <c r="B809" s="4"/>
    </row>
    <row r="810" spans="1:2" x14ac:dyDescent="0.25">
      <c r="A810" s="3"/>
      <c r="B810" s="4"/>
    </row>
    <row r="811" spans="1:2" x14ac:dyDescent="0.25">
      <c r="A811" s="3"/>
      <c r="B811" s="4"/>
    </row>
    <row r="812" spans="1:2" x14ac:dyDescent="0.25">
      <c r="A812" s="3"/>
      <c r="B812" s="4"/>
    </row>
    <row r="813" spans="1:2" x14ac:dyDescent="0.25">
      <c r="A813" s="3"/>
      <c r="B813" s="4"/>
    </row>
    <row r="814" spans="1:2" x14ac:dyDescent="0.25">
      <c r="A814" s="3"/>
      <c r="B814" s="4"/>
    </row>
    <row r="815" spans="1:2" x14ac:dyDescent="0.25">
      <c r="A815" s="3"/>
      <c r="B815" s="4"/>
    </row>
    <row r="816" spans="1:2" x14ac:dyDescent="0.25">
      <c r="A816" s="3"/>
      <c r="B816" s="4"/>
    </row>
    <row r="817" spans="1:2" x14ac:dyDescent="0.25">
      <c r="A817" s="3"/>
      <c r="B817" s="4"/>
    </row>
    <row r="818" spans="1:2" x14ac:dyDescent="0.25">
      <c r="A818" s="3"/>
      <c r="B818" s="4"/>
    </row>
    <row r="819" spans="1:2" x14ac:dyDescent="0.25">
      <c r="A819" s="3"/>
      <c r="B819" s="4"/>
    </row>
    <row r="820" spans="1:2" x14ac:dyDescent="0.25">
      <c r="A820" s="3"/>
      <c r="B820" s="4"/>
    </row>
    <row r="821" spans="1:2" x14ac:dyDescent="0.25">
      <c r="A821" s="3"/>
      <c r="B821" s="4"/>
    </row>
    <row r="822" spans="1:2" x14ac:dyDescent="0.25">
      <c r="A822" s="3"/>
      <c r="B822" s="4"/>
    </row>
    <row r="823" spans="1:2" x14ac:dyDescent="0.25">
      <c r="A823" s="3"/>
      <c r="B823" s="4"/>
    </row>
    <row r="824" spans="1:2" x14ac:dyDescent="0.25">
      <c r="A824" s="3"/>
      <c r="B824" s="4"/>
    </row>
    <row r="825" spans="1:2" x14ac:dyDescent="0.25">
      <c r="A825" s="3"/>
      <c r="B825" s="4"/>
    </row>
    <row r="826" spans="1:2" x14ac:dyDescent="0.25">
      <c r="A826" s="3"/>
      <c r="B826" s="4"/>
    </row>
    <row r="827" spans="1:2" x14ac:dyDescent="0.25">
      <c r="A827" s="3"/>
      <c r="B827" s="4"/>
    </row>
    <row r="828" spans="1:2" x14ac:dyDescent="0.25">
      <c r="A828" s="3"/>
      <c r="B828" s="4"/>
    </row>
    <row r="829" spans="1:2" x14ac:dyDescent="0.25">
      <c r="A829" s="3"/>
      <c r="B829" s="4"/>
    </row>
    <row r="830" spans="1:2" x14ac:dyDescent="0.25">
      <c r="A830" s="3"/>
      <c r="B830" s="4"/>
    </row>
    <row r="831" spans="1:2" x14ac:dyDescent="0.25">
      <c r="A831" s="3"/>
      <c r="B831" s="4"/>
    </row>
    <row r="832" spans="1:2" x14ac:dyDescent="0.25">
      <c r="A832" s="3"/>
      <c r="B832" s="4"/>
    </row>
    <row r="833" spans="1:2" x14ac:dyDescent="0.25">
      <c r="A833" s="3"/>
      <c r="B833" s="4"/>
    </row>
    <row r="834" spans="1:2" x14ac:dyDescent="0.25">
      <c r="A834" s="3"/>
      <c r="B834" s="4"/>
    </row>
    <row r="835" spans="1:2" x14ac:dyDescent="0.25">
      <c r="A835" s="3"/>
      <c r="B835" s="4"/>
    </row>
    <row r="836" spans="1:2" x14ac:dyDescent="0.25">
      <c r="A836" s="3"/>
      <c r="B836" s="4"/>
    </row>
    <row r="837" spans="1:2" x14ac:dyDescent="0.25">
      <c r="A837" s="3"/>
      <c r="B837" s="4"/>
    </row>
    <row r="838" spans="1:2" x14ac:dyDescent="0.25">
      <c r="A838" s="3"/>
      <c r="B838" s="4"/>
    </row>
    <row r="839" spans="1:2" x14ac:dyDescent="0.25">
      <c r="A839" s="3"/>
      <c r="B839" s="4"/>
    </row>
    <row r="840" spans="1:2" x14ac:dyDescent="0.25">
      <c r="A840" s="3"/>
      <c r="B840" s="4"/>
    </row>
    <row r="841" spans="1:2" x14ac:dyDescent="0.25">
      <c r="A841" s="3"/>
      <c r="B841" s="4"/>
    </row>
    <row r="842" spans="1:2" x14ac:dyDescent="0.25">
      <c r="A842" s="3"/>
      <c r="B842" s="4"/>
    </row>
    <row r="843" spans="1:2" x14ac:dyDescent="0.25">
      <c r="A843" s="3"/>
      <c r="B843" s="4"/>
    </row>
    <row r="844" spans="1:2" x14ac:dyDescent="0.25">
      <c r="A844" s="3"/>
      <c r="B844" s="4"/>
    </row>
    <row r="845" spans="1:2" x14ac:dyDescent="0.25">
      <c r="A845" s="3"/>
      <c r="B845" s="4"/>
    </row>
    <row r="846" spans="1:2" x14ac:dyDescent="0.25">
      <c r="A846" s="3"/>
      <c r="B846" s="4"/>
    </row>
    <row r="847" spans="1:2" x14ac:dyDescent="0.25">
      <c r="A847" s="3"/>
      <c r="B847" s="4"/>
    </row>
    <row r="848" spans="1:2" x14ac:dyDescent="0.25">
      <c r="A848" s="3"/>
      <c r="B848" s="4"/>
    </row>
    <row r="849" spans="1:2" x14ac:dyDescent="0.25">
      <c r="A849" s="3"/>
      <c r="B849" s="4"/>
    </row>
    <row r="850" spans="1:2" x14ac:dyDescent="0.25">
      <c r="A850" s="3"/>
      <c r="B850" s="4"/>
    </row>
    <row r="851" spans="1:2" x14ac:dyDescent="0.25">
      <c r="A851" s="3"/>
      <c r="B851" s="4"/>
    </row>
    <row r="852" spans="1:2" x14ac:dyDescent="0.25">
      <c r="A852" s="3"/>
      <c r="B852" s="4"/>
    </row>
    <row r="853" spans="1:2" x14ac:dyDescent="0.25">
      <c r="A853" s="3"/>
      <c r="B853" s="4"/>
    </row>
    <row r="854" spans="1:2" x14ac:dyDescent="0.25">
      <c r="A854" s="3"/>
      <c r="B854" s="4"/>
    </row>
    <row r="855" spans="1:2" x14ac:dyDescent="0.25">
      <c r="A855" s="3"/>
      <c r="B855" s="4"/>
    </row>
    <row r="856" spans="1:2" x14ac:dyDescent="0.25">
      <c r="A856" s="3"/>
      <c r="B856" s="4"/>
    </row>
    <row r="857" spans="1:2" x14ac:dyDescent="0.25">
      <c r="A857" s="3"/>
      <c r="B857" s="4"/>
    </row>
  </sheetData>
  <sortState xmlns:xlrd2="http://schemas.microsoft.com/office/spreadsheetml/2017/richdata2" ref="A2:E101">
    <sortCondition ref="A3:A10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4BEB-0AB4-4737-82B2-F9F290935DB3}">
  <sheetPr codeName="Sheet8"/>
  <dimension ref="A1:I77"/>
  <sheetViews>
    <sheetView topLeftCell="A46" workbookViewId="0">
      <selection activeCell="A77" sqref="A77"/>
    </sheetView>
  </sheetViews>
  <sheetFormatPr defaultRowHeight="15" x14ac:dyDescent="0.25"/>
  <cols>
    <col min="1" max="1" width="31.85546875" bestFit="1" customWidth="1"/>
    <col min="2" max="2" width="16.140625" style="105" bestFit="1" customWidth="1"/>
    <col min="3" max="3" width="13.5703125" bestFit="1" customWidth="1"/>
    <col min="4" max="4" width="11.85546875" bestFit="1" customWidth="1"/>
    <col min="5" max="5" width="7.85546875" bestFit="1" customWidth="1"/>
    <col min="6" max="6" width="8" bestFit="1" customWidth="1"/>
    <col min="7" max="7" width="8.5703125" bestFit="1" customWidth="1"/>
    <col min="8" max="8" width="9.140625" bestFit="1" customWidth="1"/>
    <col min="9" max="9" width="12.42578125" bestFit="1" customWidth="1"/>
  </cols>
  <sheetData>
    <row r="1" spans="1:9" x14ac:dyDescent="0.25">
      <c r="A1" s="2" t="s">
        <v>283</v>
      </c>
    </row>
    <row r="4" spans="1:9" s="150" customFormat="1" x14ac:dyDescent="0.25"/>
    <row r="5" spans="1:9" x14ac:dyDescent="0.25">
      <c r="A5" t="s">
        <v>99</v>
      </c>
      <c r="B5" s="105" t="s">
        <v>284</v>
      </c>
      <c r="C5" t="s">
        <v>285</v>
      </c>
      <c r="D5" t="s">
        <v>286</v>
      </c>
      <c r="E5" t="s">
        <v>287</v>
      </c>
      <c r="F5" t="s">
        <v>288</v>
      </c>
      <c r="G5" t="s">
        <v>289</v>
      </c>
      <c r="H5" t="s">
        <v>290</v>
      </c>
      <c r="I5" t="s">
        <v>291</v>
      </c>
    </row>
    <row r="6" spans="1:9" x14ac:dyDescent="0.25">
      <c r="A6">
        <f>+PCC!T2</f>
        <v>0</v>
      </c>
      <c r="B6" s="105">
        <f>+PCC!D2</f>
        <v>0</v>
      </c>
      <c r="C6">
        <f>+PCC!E2</f>
        <v>0</v>
      </c>
      <c r="D6">
        <f>+PCC!F2</f>
        <v>0</v>
      </c>
      <c r="E6">
        <f>+PCC!J2</f>
        <v>0</v>
      </c>
      <c r="F6">
        <f>+PCC!L2</f>
        <v>0</v>
      </c>
      <c r="G6">
        <f>+PCC!N2</f>
        <v>0</v>
      </c>
      <c r="H6">
        <f>+PCC!P2</f>
        <v>0</v>
      </c>
      <c r="I6">
        <f>+PCC!R2</f>
        <v>0</v>
      </c>
    </row>
    <row r="7" spans="1:9" x14ac:dyDescent="0.25">
      <c r="A7">
        <f>+PCC!T3</f>
        <v>0</v>
      </c>
      <c r="B7" s="105">
        <f>+PCC!D3</f>
        <v>0</v>
      </c>
      <c r="C7">
        <f>+PCC!E3</f>
        <v>0</v>
      </c>
      <c r="D7">
        <f>+PCC!F3</f>
        <v>0</v>
      </c>
      <c r="E7">
        <f>+PCC!J3</f>
        <v>0</v>
      </c>
      <c r="F7">
        <f>+PCC!L3</f>
        <v>0</v>
      </c>
      <c r="G7">
        <f>+PCC!N3</f>
        <v>0</v>
      </c>
      <c r="H7">
        <f>+PCC!P3</f>
        <v>0</v>
      </c>
      <c r="I7">
        <f>+PCC!R3</f>
        <v>0</v>
      </c>
    </row>
    <row r="8" spans="1:9" x14ac:dyDescent="0.25">
      <c r="A8">
        <f>+PCC!T4</f>
        <v>0</v>
      </c>
      <c r="B8" s="105">
        <f>+PCC!D4</f>
        <v>0</v>
      </c>
      <c r="C8">
        <f>+PCC!E4</f>
        <v>0</v>
      </c>
      <c r="D8">
        <f>+PCC!F4</f>
        <v>0</v>
      </c>
      <c r="E8">
        <f>+PCC!J4</f>
        <v>0</v>
      </c>
      <c r="F8">
        <f>+PCC!L4</f>
        <v>0</v>
      </c>
      <c r="G8">
        <f>+PCC!N4</f>
        <v>0</v>
      </c>
      <c r="H8">
        <f>+PCC!P4</f>
        <v>0</v>
      </c>
      <c r="I8">
        <f>+PCC!R4</f>
        <v>0</v>
      </c>
    </row>
    <row r="9" spans="1:9" x14ac:dyDescent="0.25">
      <c r="A9">
        <f>+PCC!T5</f>
        <v>0</v>
      </c>
      <c r="B9" s="105">
        <f>+PCC!D5</f>
        <v>0</v>
      </c>
      <c r="C9">
        <f>+PCC!E5</f>
        <v>0</v>
      </c>
      <c r="D9">
        <f>+PCC!F5</f>
        <v>0</v>
      </c>
      <c r="E9">
        <f>+PCC!J5</f>
        <v>0</v>
      </c>
      <c r="F9">
        <f>+PCC!L5</f>
        <v>0</v>
      </c>
      <c r="G9">
        <f>+PCC!N5</f>
        <v>0</v>
      </c>
      <c r="H9">
        <f>+PCC!P5</f>
        <v>0</v>
      </c>
      <c r="I9">
        <f>+PCC!R5</f>
        <v>0</v>
      </c>
    </row>
    <row r="10" spans="1:9" x14ac:dyDescent="0.25">
      <c r="A10">
        <f>+PCC!T6</f>
        <v>0</v>
      </c>
      <c r="B10" s="105">
        <f>+PCC!D6</f>
        <v>0</v>
      </c>
      <c r="C10">
        <f>+PCC!E6</f>
        <v>0</v>
      </c>
      <c r="D10">
        <f>+PCC!F6</f>
        <v>0</v>
      </c>
      <c r="E10">
        <f>+PCC!J6</f>
        <v>0</v>
      </c>
      <c r="F10">
        <f>+PCC!L6</f>
        <v>0</v>
      </c>
      <c r="G10">
        <f>+PCC!N6</f>
        <v>0</v>
      </c>
      <c r="H10">
        <f>+PCC!P6</f>
        <v>0</v>
      </c>
      <c r="I10">
        <f>+PCC!R6</f>
        <v>0</v>
      </c>
    </row>
    <row r="11" spans="1:9" x14ac:dyDescent="0.25">
      <c r="A11">
        <f>+PCC!T7</f>
        <v>0</v>
      </c>
      <c r="B11" s="105">
        <f>+PCC!D7</f>
        <v>0</v>
      </c>
      <c r="C11">
        <f>+PCC!E7</f>
        <v>0</v>
      </c>
      <c r="D11">
        <f>+PCC!F7</f>
        <v>0</v>
      </c>
      <c r="E11">
        <f>+PCC!J7</f>
        <v>0</v>
      </c>
      <c r="F11">
        <f>+PCC!L7</f>
        <v>0</v>
      </c>
      <c r="G11">
        <f>+PCC!N7</f>
        <v>0</v>
      </c>
      <c r="H11">
        <f>+PCC!P7</f>
        <v>0</v>
      </c>
      <c r="I11">
        <f>+PCC!R7</f>
        <v>0</v>
      </c>
    </row>
    <row r="12" spans="1:9" x14ac:dyDescent="0.25">
      <c r="A12">
        <f>+PCC!T8</f>
        <v>0</v>
      </c>
      <c r="B12" s="105">
        <f>+PCC!D8</f>
        <v>0</v>
      </c>
      <c r="C12">
        <f>+PCC!E8</f>
        <v>0</v>
      </c>
      <c r="D12">
        <f>+PCC!F8</f>
        <v>0</v>
      </c>
      <c r="E12">
        <f>+PCC!J8</f>
        <v>0</v>
      </c>
      <c r="F12">
        <f>+PCC!L8</f>
        <v>0</v>
      </c>
      <c r="G12">
        <f>+PCC!N8</f>
        <v>0</v>
      </c>
      <c r="H12">
        <f>+PCC!P8</f>
        <v>0</v>
      </c>
      <c r="I12">
        <f>+PCC!R8</f>
        <v>0</v>
      </c>
    </row>
    <row r="13" spans="1:9" x14ac:dyDescent="0.25">
      <c r="A13">
        <f>+PCC!T9</f>
        <v>0</v>
      </c>
      <c r="B13" s="105">
        <f>+PCC!D9</f>
        <v>0</v>
      </c>
      <c r="C13">
        <f>+PCC!E9</f>
        <v>0</v>
      </c>
      <c r="D13">
        <f>+PCC!F9</f>
        <v>0</v>
      </c>
      <c r="E13">
        <f>+PCC!J9</f>
        <v>0</v>
      </c>
      <c r="F13">
        <f>+PCC!L9</f>
        <v>0</v>
      </c>
      <c r="G13">
        <f>+PCC!N9</f>
        <v>0</v>
      </c>
      <c r="H13">
        <f>+PCC!P9</f>
        <v>0</v>
      </c>
      <c r="I13">
        <f>+PCC!R9</f>
        <v>0</v>
      </c>
    </row>
    <row r="14" spans="1:9" x14ac:dyDescent="0.25">
      <c r="A14">
        <f>+PCC!T10</f>
        <v>0</v>
      </c>
      <c r="B14" s="105">
        <f>+PCC!D10</f>
        <v>0</v>
      </c>
      <c r="C14">
        <f>+PCC!E10</f>
        <v>0</v>
      </c>
      <c r="D14">
        <f>+PCC!F10</f>
        <v>0</v>
      </c>
      <c r="E14">
        <f>+PCC!J10</f>
        <v>0</v>
      </c>
      <c r="F14">
        <f>+PCC!L10</f>
        <v>0</v>
      </c>
      <c r="G14">
        <f>+PCC!N10</f>
        <v>0</v>
      </c>
      <c r="H14">
        <f>+PCC!P10</f>
        <v>0</v>
      </c>
      <c r="I14">
        <f>+PCC!R10</f>
        <v>0</v>
      </c>
    </row>
    <row r="15" spans="1:9" x14ac:dyDescent="0.25">
      <c r="A15">
        <f>+PCC!T11</f>
        <v>0</v>
      </c>
      <c r="B15" s="105">
        <f>+PCC!D11</f>
        <v>0</v>
      </c>
      <c r="C15">
        <f>+PCC!E11</f>
        <v>0</v>
      </c>
      <c r="D15">
        <f>+PCC!F11</f>
        <v>0</v>
      </c>
      <c r="E15">
        <f>+PCC!J11</f>
        <v>0</v>
      </c>
      <c r="F15">
        <f>+PCC!L11</f>
        <v>0</v>
      </c>
      <c r="G15">
        <f>+PCC!N11</f>
        <v>0</v>
      </c>
      <c r="H15">
        <f>+PCC!P11</f>
        <v>0</v>
      </c>
      <c r="I15">
        <f>+PCC!R11</f>
        <v>0</v>
      </c>
    </row>
    <row r="16" spans="1:9" x14ac:dyDescent="0.25">
      <c r="A16">
        <f>+PCC!T12</f>
        <v>0</v>
      </c>
      <c r="B16" s="105">
        <f>+PCC!D12</f>
        <v>0</v>
      </c>
      <c r="C16">
        <f>+PCC!E12</f>
        <v>0</v>
      </c>
      <c r="D16">
        <f>+PCC!F12</f>
        <v>0</v>
      </c>
      <c r="E16">
        <f>+PCC!J12</f>
        <v>0</v>
      </c>
      <c r="F16">
        <f>+PCC!L12</f>
        <v>0</v>
      </c>
      <c r="G16">
        <f>+PCC!N12</f>
        <v>0</v>
      </c>
      <c r="H16">
        <f>+PCC!P12</f>
        <v>0</v>
      </c>
      <c r="I16">
        <f>+PCC!R12</f>
        <v>0</v>
      </c>
    </row>
    <row r="17" spans="1:9" x14ac:dyDescent="0.25">
      <c r="A17">
        <f>+PCC!T13</f>
        <v>0</v>
      </c>
      <c r="B17" s="105">
        <f>+PCC!D13</f>
        <v>0</v>
      </c>
      <c r="C17">
        <f>+PCC!E13</f>
        <v>0</v>
      </c>
      <c r="D17">
        <f>+PCC!F13</f>
        <v>0</v>
      </c>
      <c r="E17">
        <f>+PCC!J13</f>
        <v>0</v>
      </c>
      <c r="F17">
        <f>+PCC!L13</f>
        <v>0</v>
      </c>
      <c r="G17">
        <f>+PCC!N13</f>
        <v>0</v>
      </c>
      <c r="H17">
        <f>+PCC!P13</f>
        <v>0</v>
      </c>
      <c r="I17">
        <f>+PCC!R13</f>
        <v>0</v>
      </c>
    </row>
    <row r="18" spans="1:9" x14ac:dyDescent="0.25">
      <c r="A18">
        <f>+PCC!T14</f>
        <v>0</v>
      </c>
      <c r="B18" s="105">
        <f>+PCC!D14</f>
        <v>0</v>
      </c>
      <c r="C18">
        <f>+PCC!E14</f>
        <v>0</v>
      </c>
      <c r="D18">
        <f>+PCC!F14</f>
        <v>0</v>
      </c>
      <c r="E18">
        <f>+PCC!J14</f>
        <v>0</v>
      </c>
      <c r="F18">
        <f>+PCC!L14</f>
        <v>0</v>
      </c>
      <c r="G18">
        <f>+PCC!N14</f>
        <v>0</v>
      </c>
      <c r="H18">
        <f>+PCC!P14</f>
        <v>0</v>
      </c>
      <c r="I18">
        <f>+PCC!R14</f>
        <v>0</v>
      </c>
    </row>
    <row r="19" spans="1:9" x14ac:dyDescent="0.25">
      <c r="A19">
        <f>+PCC!T15</f>
        <v>0</v>
      </c>
      <c r="B19" s="105">
        <f>+PCC!D15</f>
        <v>0</v>
      </c>
      <c r="C19">
        <f>+PCC!E15</f>
        <v>0</v>
      </c>
      <c r="D19">
        <f>+PCC!F15</f>
        <v>0</v>
      </c>
      <c r="E19">
        <f>+PCC!J15</f>
        <v>0</v>
      </c>
      <c r="F19">
        <f>+PCC!L15</f>
        <v>0</v>
      </c>
      <c r="G19">
        <f>+PCC!N15</f>
        <v>0</v>
      </c>
      <c r="H19">
        <f>+PCC!P15</f>
        <v>0</v>
      </c>
      <c r="I19">
        <f>+PCC!R15</f>
        <v>0</v>
      </c>
    </row>
    <row r="20" spans="1:9" x14ac:dyDescent="0.25">
      <c r="A20">
        <f>+PCC!T16</f>
        <v>0</v>
      </c>
      <c r="B20" s="105">
        <f>+PCC!D16</f>
        <v>0</v>
      </c>
      <c r="C20">
        <f>+PCC!E16</f>
        <v>0</v>
      </c>
      <c r="D20">
        <f>+PCC!F16</f>
        <v>0</v>
      </c>
      <c r="E20">
        <f>+PCC!J16</f>
        <v>0</v>
      </c>
      <c r="F20">
        <f>+PCC!L16</f>
        <v>0</v>
      </c>
      <c r="G20">
        <f>+PCC!N16</f>
        <v>0</v>
      </c>
      <c r="H20">
        <f>+PCC!P16</f>
        <v>0</v>
      </c>
      <c r="I20">
        <f>+PCC!R16</f>
        <v>0</v>
      </c>
    </row>
    <row r="21" spans="1:9" x14ac:dyDescent="0.25">
      <c r="A21">
        <f>+PCC!T17</f>
        <v>0</v>
      </c>
      <c r="B21" s="105">
        <f>+PCC!D17</f>
        <v>0</v>
      </c>
      <c r="C21">
        <f>+PCC!E17</f>
        <v>0</v>
      </c>
      <c r="D21">
        <f>+PCC!F17</f>
        <v>0</v>
      </c>
      <c r="E21">
        <f>+PCC!J17</f>
        <v>0</v>
      </c>
      <c r="F21">
        <f>+PCC!L17</f>
        <v>0</v>
      </c>
      <c r="G21">
        <f>+PCC!N17</f>
        <v>0</v>
      </c>
      <c r="H21">
        <f>+PCC!P17</f>
        <v>0</v>
      </c>
      <c r="I21">
        <f>+PCC!R17</f>
        <v>0</v>
      </c>
    </row>
    <row r="22" spans="1:9" x14ac:dyDescent="0.25">
      <c r="A22">
        <f>+PCC!T18</f>
        <v>0</v>
      </c>
      <c r="B22" s="105">
        <f>+PCC!D18</f>
        <v>0</v>
      </c>
      <c r="C22">
        <f>+PCC!E18</f>
        <v>0</v>
      </c>
      <c r="D22">
        <f>+PCC!F18</f>
        <v>0</v>
      </c>
      <c r="E22">
        <f>+PCC!J18</f>
        <v>0</v>
      </c>
      <c r="F22">
        <f>+PCC!L18</f>
        <v>0</v>
      </c>
      <c r="G22">
        <f>+PCC!N18</f>
        <v>0</v>
      </c>
      <c r="H22">
        <f>+PCC!P18</f>
        <v>0</v>
      </c>
      <c r="I22">
        <f>+PCC!R18</f>
        <v>0</v>
      </c>
    </row>
    <row r="23" spans="1:9" x14ac:dyDescent="0.25">
      <c r="A23">
        <f>+PCC!T19</f>
        <v>0</v>
      </c>
      <c r="B23" s="105">
        <f>+PCC!D19</f>
        <v>0</v>
      </c>
      <c r="C23">
        <f>+PCC!E19</f>
        <v>0</v>
      </c>
      <c r="D23">
        <f>+PCC!F19</f>
        <v>0</v>
      </c>
      <c r="E23">
        <f>+PCC!J19</f>
        <v>0</v>
      </c>
      <c r="F23">
        <f>+PCC!L19</f>
        <v>0</v>
      </c>
      <c r="G23">
        <f>+PCC!N19</f>
        <v>0</v>
      </c>
      <c r="H23">
        <f>+PCC!P19</f>
        <v>0</v>
      </c>
      <c r="I23">
        <f>+PCC!R19</f>
        <v>0</v>
      </c>
    </row>
    <row r="24" spans="1:9" x14ac:dyDescent="0.25">
      <c r="A24">
        <f>+PCC!T20</f>
        <v>0</v>
      </c>
      <c r="B24" s="105">
        <f>+PCC!D20</f>
        <v>0</v>
      </c>
      <c r="C24">
        <f>+PCC!E20</f>
        <v>0</v>
      </c>
      <c r="D24">
        <f>+PCC!F20</f>
        <v>0</v>
      </c>
      <c r="E24">
        <f>+PCC!J20</f>
        <v>0</v>
      </c>
      <c r="F24">
        <f>+PCC!L20</f>
        <v>0</v>
      </c>
      <c r="G24">
        <f>+PCC!N20</f>
        <v>0</v>
      </c>
      <c r="H24">
        <f>+PCC!P20</f>
        <v>0</v>
      </c>
      <c r="I24">
        <f>+PCC!R20</f>
        <v>0</v>
      </c>
    </row>
    <row r="25" spans="1:9" x14ac:dyDescent="0.25">
      <c r="A25">
        <f>+PCC!T21</f>
        <v>0</v>
      </c>
      <c r="B25" s="105">
        <f>+PCC!D21</f>
        <v>0</v>
      </c>
      <c r="C25">
        <f>+PCC!E21</f>
        <v>0</v>
      </c>
      <c r="D25">
        <f>+PCC!F21</f>
        <v>0</v>
      </c>
      <c r="E25">
        <f>+PCC!J21</f>
        <v>0</v>
      </c>
      <c r="F25">
        <f>+PCC!L21</f>
        <v>0</v>
      </c>
      <c r="G25">
        <f>+PCC!N21</f>
        <v>0</v>
      </c>
      <c r="H25">
        <f>+PCC!P21</f>
        <v>0</v>
      </c>
      <c r="I25">
        <f>+PCC!R21</f>
        <v>0</v>
      </c>
    </row>
    <row r="26" spans="1:9" x14ac:dyDescent="0.25">
      <c r="A26">
        <f>+PCC!T22</f>
        <v>0</v>
      </c>
      <c r="B26" s="105">
        <f>+PCC!D22</f>
        <v>0</v>
      </c>
      <c r="C26">
        <f>+PCC!E22</f>
        <v>0</v>
      </c>
      <c r="D26">
        <f>+PCC!F22</f>
        <v>0</v>
      </c>
      <c r="E26">
        <f>+PCC!J22</f>
        <v>0</v>
      </c>
      <c r="F26">
        <f>+PCC!L22</f>
        <v>0</v>
      </c>
      <c r="G26">
        <f>+PCC!N22</f>
        <v>0</v>
      </c>
      <c r="H26">
        <f>+PCC!P22</f>
        <v>0</v>
      </c>
      <c r="I26">
        <f>+PCC!R22</f>
        <v>0</v>
      </c>
    </row>
    <row r="27" spans="1:9" x14ac:dyDescent="0.25">
      <c r="A27">
        <f>+PCC!T23</f>
        <v>0</v>
      </c>
      <c r="B27" s="105">
        <f>+PCC!D23</f>
        <v>0</v>
      </c>
      <c r="C27">
        <f>+PCC!E23</f>
        <v>0</v>
      </c>
      <c r="D27">
        <f>+PCC!F23</f>
        <v>0</v>
      </c>
      <c r="E27">
        <f>+PCC!J23</f>
        <v>0</v>
      </c>
      <c r="F27">
        <f>+PCC!L23</f>
        <v>0</v>
      </c>
      <c r="G27">
        <f>+PCC!N23</f>
        <v>0</v>
      </c>
      <c r="H27">
        <f>+PCC!P23</f>
        <v>0</v>
      </c>
      <c r="I27">
        <f>+PCC!R23</f>
        <v>0</v>
      </c>
    </row>
    <row r="28" spans="1:9" x14ac:dyDescent="0.25">
      <c r="A28">
        <f>+PCC!T24</f>
        <v>0</v>
      </c>
      <c r="B28" s="105">
        <f>+PCC!D24</f>
        <v>0</v>
      </c>
      <c r="C28">
        <f>+PCC!E24</f>
        <v>0</v>
      </c>
      <c r="D28">
        <f>+PCC!F24</f>
        <v>0</v>
      </c>
      <c r="E28">
        <f>+PCC!J24</f>
        <v>0</v>
      </c>
      <c r="F28">
        <f>+PCC!L24</f>
        <v>0</v>
      </c>
      <c r="G28">
        <f>+PCC!N24</f>
        <v>0</v>
      </c>
      <c r="H28">
        <f>+PCC!P24</f>
        <v>0</v>
      </c>
      <c r="I28">
        <f>+PCC!R24</f>
        <v>0</v>
      </c>
    </row>
    <row r="29" spans="1:9" x14ac:dyDescent="0.25">
      <c r="A29">
        <f>+PCC!T25</f>
        <v>0</v>
      </c>
      <c r="B29" s="105">
        <f>+PCC!D25</f>
        <v>0</v>
      </c>
      <c r="C29">
        <f>+PCC!E25</f>
        <v>0</v>
      </c>
      <c r="D29">
        <f>+PCC!F25</f>
        <v>0</v>
      </c>
      <c r="E29">
        <f>+PCC!J25</f>
        <v>0</v>
      </c>
      <c r="F29">
        <f>+PCC!L25</f>
        <v>0</v>
      </c>
      <c r="G29">
        <f>+PCC!N25</f>
        <v>0</v>
      </c>
      <c r="H29">
        <f>+PCC!P25</f>
        <v>0</v>
      </c>
      <c r="I29">
        <f>+PCC!R25</f>
        <v>0</v>
      </c>
    </row>
    <row r="30" spans="1:9" x14ac:dyDescent="0.25">
      <c r="A30">
        <f>+PCC!T26</f>
        <v>0</v>
      </c>
      <c r="B30" s="105">
        <f>+PCC!D26</f>
        <v>0</v>
      </c>
      <c r="C30">
        <f>+PCC!E26</f>
        <v>0</v>
      </c>
      <c r="D30">
        <f>+PCC!F26</f>
        <v>0</v>
      </c>
      <c r="E30">
        <f>+PCC!J26</f>
        <v>0</v>
      </c>
      <c r="F30">
        <f>+PCC!L26</f>
        <v>0</v>
      </c>
      <c r="G30">
        <f>+PCC!N26</f>
        <v>0</v>
      </c>
      <c r="H30">
        <f>+PCC!P26</f>
        <v>0</v>
      </c>
      <c r="I30">
        <f>+PCC!R26</f>
        <v>0</v>
      </c>
    </row>
    <row r="31" spans="1:9" x14ac:dyDescent="0.25">
      <c r="A31">
        <f>+PCC!T27</f>
        <v>0</v>
      </c>
      <c r="B31" s="105">
        <f>+PCC!D27</f>
        <v>0</v>
      </c>
      <c r="C31">
        <f>+PCC!E27</f>
        <v>0</v>
      </c>
      <c r="D31">
        <f>+PCC!F27</f>
        <v>0</v>
      </c>
      <c r="E31">
        <f>+PCC!J27</f>
        <v>0</v>
      </c>
      <c r="F31">
        <f>+PCC!L27</f>
        <v>0</v>
      </c>
      <c r="G31">
        <f>+PCC!N27</f>
        <v>0</v>
      </c>
      <c r="H31">
        <f>+PCC!P27</f>
        <v>0</v>
      </c>
      <c r="I31">
        <f>+PCC!R27</f>
        <v>0</v>
      </c>
    </row>
    <row r="32" spans="1:9" x14ac:dyDescent="0.25">
      <c r="A32">
        <f>+PCC!T28</f>
        <v>0</v>
      </c>
      <c r="B32" s="105">
        <f>+PCC!D28</f>
        <v>0</v>
      </c>
      <c r="C32">
        <f>+PCC!E28</f>
        <v>0</v>
      </c>
      <c r="D32">
        <f>+PCC!F28</f>
        <v>0</v>
      </c>
      <c r="E32">
        <f>+PCC!J28</f>
        <v>0</v>
      </c>
      <c r="F32">
        <f>+PCC!L28</f>
        <v>0</v>
      </c>
      <c r="G32">
        <f>+PCC!N28</f>
        <v>0</v>
      </c>
      <c r="H32">
        <f>+PCC!P28</f>
        <v>0</v>
      </c>
      <c r="I32">
        <f>+PCC!R28</f>
        <v>0</v>
      </c>
    </row>
    <row r="33" spans="1:9" x14ac:dyDescent="0.25">
      <c r="A33">
        <f>+PCC!T29</f>
        <v>0</v>
      </c>
      <c r="B33" s="105">
        <f>+PCC!D29</f>
        <v>0</v>
      </c>
      <c r="C33">
        <f>+PCC!E29</f>
        <v>0</v>
      </c>
      <c r="D33">
        <f>+PCC!F29</f>
        <v>0</v>
      </c>
      <c r="E33">
        <f>+PCC!J29</f>
        <v>0</v>
      </c>
      <c r="F33">
        <f>+PCC!L29</f>
        <v>0</v>
      </c>
      <c r="G33">
        <f>+PCC!N29</f>
        <v>0</v>
      </c>
      <c r="H33">
        <f>+PCC!P29</f>
        <v>0</v>
      </c>
      <c r="I33">
        <f>+PCC!R29</f>
        <v>0</v>
      </c>
    </row>
    <row r="34" spans="1:9" x14ac:dyDescent="0.25">
      <c r="A34">
        <f>+PCC!T30</f>
        <v>0</v>
      </c>
      <c r="B34" s="105">
        <f>+PCC!D30</f>
        <v>0</v>
      </c>
      <c r="C34">
        <f>+PCC!E30</f>
        <v>0</v>
      </c>
      <c r="D34">
        <f>+PCC!F30</f>
        <v>0</v>
      </c>
      <c r="E34">
        <f>+PCC!J30</f>
        <v>0</v>
      </c>
      <c r="F34">
        <f>+PCC!L30</f>
        <v>0</v>
      </c>
      <c r="G34">
        <f>+PCC!N30</f>
        <v>0</v>
      </c>
      <c r="H34">
        <f>+PCC!P30</f>
        <v>0</v>
      </c>
      <c r="I34">
        <f>+PCC!R30</f>
        <v>0</v>
      </c>
    </row>
    <row r="35" spans="1:9" x14ac:dyDescent="0.25">
      <c r="A35">
        <f>+PCC!T31</f>
        <v>0</v>
      </c>
      <c r="B35" s="105">
        <f>+PCC!D31</f>
        <v>0</v>
      </c>
      <c r="C35">
        <f>+PCC!E31</f>
        <v>0</v>
      </c>
      <c r="D35">
        <f>+PCC!F31</f>
        <v>0</v>
      </c>
      <c r="E35">
        <f>+PCC!J31</f>
        <v>0</v>
      </c>
      <c r="F35">
        <f>+PCC!L31</f>
        <v>0</v>
      </c>
      <c r="G35">
        <f>+PCC!N31</f>
        <v>0</v>
      </c>
      <c r="H35">
        <f>+PCC!P31</f>
        <v>0</v>
      </c>
      <c r="I35">
        <f>+PCC!R31</f>
        <v>0</v>
      </c>
    </row>
    <row r="36" spans="1:9" x14ac:dyDescent="0.25">
      <c r="A36">
        <f>+PCC!T32</f>
        <v>0</v>
      </c>
      <c r="B36" s="105">
        <f>+PCC!D32</f>
        <v>0</v>
      </c>
      <c r="C36">
        <f>+PCC!E32</f>
        <v>0</v>
      </c>
      <c r="D36">
        <f>+PCC!F32</f>
        <v>0</v>
      </c>
      <c r="E36">
        <f>+PCC!J32</f>
        <v>0</v>
      </c>
      <c r="F36">
        <f>+PCC!L32</f>
        <v>0</v>
      </c>
      <c r="G36">
        <f>+PCC!N32</f>
        <v>0</v>
      </c>
      <c r="H36">
        <f>+PCC!P32</f>
        <v>0</v>
      </c>
      <c r="I36">
        <f>+PCC!R32</f>
        <v>0</v>
      </c>
    </row>
    <row r="37" spans="1:9" x14ac:dyDescent="0.25">
      <c r="A37">
        <f>+PCC!T33</f>
        <v>0</v>
      </c>
      <c r="B37" s="105">
        <f>+PCC!D33</f>
        <v>0</v>
      </c>
      <c r="C37">
        <f>+PCC!E33</f>
        <v>0</v>
      </c>
      <c r="D37">
        <f>+PCC!F33</f>
        <v>0</v>
      </c>
      <c r="E37">
        <f>+PCC!J33</f>
        <v>0</v>
      </c>
      <c r="F37">
        <f>+PCC!L33</f>
        <v>0</v>
      </c>
      <c r="G37">
        <f>+PCC!N33</f>
        <v>0</v>
      </c>
      <c r="H37">
        <f>+PCC!P33</f>
        <v>0</v>
      </c>
      <c r="I37">
        <f>+PCC!R33</f>
        <v>0</v>
      </c>
    </row>
    <row r="38" spans="1:9" x14ac:dyDescent="0.25">
      <c r="A38">
        <f>+PCC!T34</f>
        <v>0</v>
      </c>
      <c r="B38" s="105">
        <f>+PCC!D34</f>
        <v>0</v>
      </c>
      <c r="C38">
        <f>+PCC!E34</f>
        <v>0</v>
      </c>
      <c r="D38">
        <f>+PCC!F34</f>
        <v>0</v>
      </c>
      <c r="E38">
        <f>+PCC!J34</f>
        <v>0</v>
      </c>
      <c r="F38">
        <f>+PCC!L34</f>
        <v>0</v>
      </c>
      <c r="G38">
        <f>+PCC!N34</f>
        <v>0</v>
      </c>
      <c r="H38">
        <f>+PCC!P34</f>
        <v>0</v>
      </c>
      <c r="I38">
        <f>+PCC!R34</f>
        <v>0</v>
      </c>
    </row>
    <row r="39" spans="1:9" x14ac:dyDescent="0.25">
      <c r="A39">
        <f>+PCC!T35</f>
        <v>0</v>
      </c>
      <c r="B39" s="105">
        <f>+PCC!D35</f>
        <v>0</v>
      </c>
      <c r="C39">
        <f>+PCC!E35</f>
        <v>0</v>
      </c>
      <c r="D39">
        <f>+PCC!F35</f>
        <v>0</v>
      </c>
      <c r="E39">
        <f>+PCC!J35</f>
        <v>0</v>
      </c>
      <c r="F39">
        <f>+PCC!L35</f>
        <v>0</v>
      </c>
      <c r="G39">
        <f>+PCC!N35</f>
        <v>0</v>
      </c>
      <c r="H39">
        <f>+PCC!P35</f>
        <v>0</v>
      </c>
      <c r="I39">
        <f>+PCC!R35</f>
        <v>0</v>
      </c>
    </row>
    <row r="40" spans="1:9" x14ac:dyDescent="0.25">
      <c r="A40">
        <f>+PCC!T36</f>
        <v>0</v>
      </c>
      <c r="B40" s="105">
        <f>+PCC!D36</f>
        <v>0</v>
      </c>
      <c r="C40">
        <f>+PCC!E36</f>
        <v>0</v>
      </c>
      <c r="D40">
        <f>+PCC!F36</f>
        <v>0</v>
      </c>
      <c r="E40">
        <f>+PCC!J36</f>
        <v>0</v>
      </c>
      <c r="F40">
        <f>+PCC!L36</f>
        <v>0</v>
      </c>
      <c r="G40">
        <f>+PCC!N36</f>
        <v>0</v>
      </c>
      <c r="H40">
        <f>+PCC!P36</f>
        <v>0</v>
      </c>
      <c r="I40">
        <f>+PCC!R36</f>
        <v>0</v>
      </c>
    </row>
    <row r="41" spans="1:9" x14ac:dyDescent="0.25">
      <c r="A41">
        <f>+PCC!T37</f>
        <v>0</v>
      </c>
      <c r="B41" s="105">
        <f>+PCC!D37</f>
        <v>0</v>
      </c>
      <c r="C41">
        <f>+PCC!E37</f>
        <v>0</v>
      </c>
      <c r="D41">
        <f>+PCC!F37</f>
        <v>0</v>
      </c>
      <c r="E41">
        <f>+PCC!J37</f>
        <v>0</v>
      </c>
      <c r="F41">
        <f>+PCC!L37</f>
        <v>0</v>
      </c>
      <c r="G41">
        <f>+PCC!N37</f>
        <v>0</v>
      </c>
      <c r="H41">
        <f>+PCC!P37</f>
        <v>0</v>
      </c>
      <c r="I41">
        <f>+PCC!R37</f>
        <v>0</v>
      </c>
    </row>
    <row r="42" spans="1:9" x14ac:dyDescent="0.25">
      <c r="A42">
        <f>+PCC!T38</f>
        <v>0</v>
      </c>
      <c r="B42" s="105">
        <f>+PCC!D38</f>
        <v>0</v>
      </c>
      <c r="C42">
        <f>+PCC!E38</f>
        <v>0</v>
      </c>
      <c r="D42">
        <f>+PCC!F38</f>
        <v>0</v>
      </c>
      <c r="E42">
        <f>+PCC!J38</f>
        <v>0</v>
      </c>
      <c r="F42">
        <f>+PCC!L38</f>
        <v>0</v>
      </c>
      <c r="G42">
        <f>+PCC!N38</f>
        <v>0</v>
      </c>
      <c r="H42">
        <f>+PCC!P38</f>
        <v>0</v>
      </c>
      <c r="I42">
        <f>+PCC!R38</f>
        <v>0</v>
      </c>
    </row>
    <row r="43" spans="1:9" x14ac:dyDescent="0.25">
      <c r="A43">
        <f>+PCC!T39</f>
        <v>0</v>
      </c>
      <c r="B43" s="105">
        <f>+PCC!D39</f>
        <v>0</v>
      </c>
      <c r="C43">
        <f>+PCC!E39</f>
        <v>0</v>
      </c>
      <c r="D43">
        <f>+PCC!F39</f>
        <v>0</v>
      </c>
      <c r="E43">
        <f>+PCC!J39</f>
        <v>0</v>
      </c>
      <c r="F43">
        <f>+PCC!L39</f>
        <v>0</v>
      </c>
      <c r="G43">
        <f>+PCC!N39</f>
        <v>0</v>
      </c>
      <c r="H43">
        <f>+PCC!P39</f>
        <v>0</v>
      </c>
      <c r="I43">
        <f>+PCC!R39</f>
        <v>0</v>
      </c>
    </row>
    <row r="44" spans="1:9" x14ac:dyDescent="0.25">
      <c r="A44">
        <f>+PCC!T40</f>
        <v>0</v>
      </c>
      <c r="B44" s="105">
        <f>+PCC!D40</f>
        <v>0</v>
      </c>
      <c r="C44">
        <f>+PCC!E40</f>
        <v>0</v>
      </c>
      <c r="D44">
        <f>+PCC!F40</f>
        <v>0</v>
      </c>
      <c r="E44">
        <f>+PCC!J40</f>
        <v>0</v>
      </c>
      <c r="F44">
        <f>+PCC!L40</f>
        <v>0</v>
      </c>
      <c r="G44">
        <f>+PCC!N40</f>
        <v>0</v>
      </c>
      <c r="H44">
        <f>+PCC!P40</f>
        <v>0</v>
      </c>
      <c r="I44">
        <f>+PCC!R40</f>
        <v>0</v>
      </c>
    </row>
    <row r="45" spans="1:9" x14ac:dyDescent="0.25">
      <c r="A45">
        <f>+PCC!T41</f>
        <v>0</v>
      </c>
      <c r="B45" s="105">
        <f>+PCC!D41</f>
        <v>0</v>
      </c>
      <c r="C45">
        <f>+PCC!E41</f>
        <v>0</v>
      </c>
      <c r="D45">
        <f>+PCC!F41</f>
        <v>0</v>
      </c>
      <c r="E45">
        <f>+PCC!J41</f>
        <v>0</v>
      </c>
      <c r="F45">
        <f>+PCC!L41</f>
        <v>0</v>
      </c>
      <c r="G45">
        <f>+PCC!N41</f>
        <v>0</v>
      </c>
      <c r="H45">
        <f>+PCC!P41</f>
        <v>0</v>
      </c>
      <c r="I45">
        <f>+PCC!R41</f>
        <v>0</v>
      </c>
    </row>
    <row r="46" spans="1:9" x14ac:dyDescent="0.25">
      <c r="A46">
        <f>+PCC!T42</f>
        <v>0</v>
      </c>
      <c r="B46" s="105">
        <f>+PCC!D42</f>
        <v>0</v>
      </c>
      <c r="C46">
        <f>+PCC!E42</f>
        <v>0</v>
      </c>
      <c r="D46">
        <f>+PCC!F42</f>
        <v>0</v>
      </c>
      <c r="E46">
        <f>+PCC!J42</f>
        <v>0</v>
      </c>
      <c r="F46">
        <f>+PCC!L42</f>
        <v>0</v>
      </c>
      <c r="G46">
        <f>+PCC!N42</f>
        <v>0</v>
      </c>
      <c r="H46">
        <f>+PCC!P42</f>
        <v>0</v>
      </c>
      <c r="I46">
        <f>+PCC!R42</f>
        <v>0</v>
      </c>
    </row>
    <row r="47" spans="1:9" x14ac:dyDescent="0.25">
      <c r="A47">
        <f>+PCC!T43</f>
        <v>0</v>
      </c>
      <c r="B47" s="105">
        <f>+PCC!D43</f>
        <v>0</v>
      </c>
      <c r="C47">
        <f>+PCC!E43</f>
        <v>0</v>
      </c>
      <c r="D47">
        <f>+PCC!F43</f>
        <v>0</v>
      </c>
      <c r="E47">
        <f>+PCC!J43</f>
        <v>0</v>
      </c>
      <c r="F47">
        <f>+PCC!L43</f>
        <v>0</v>
      </c>
      <c r="G47">
        <f>+PCC!N43</f>
        <v>0</v>
      </c>
      <c r="H47">
        <f>+PCC!P43</f>
        <v>0</v>
      </c>
      <c r="I47">
        <f>+PCC!R43</f>
        <v>0</v>
      </c>
    </row>
    <row r="48" spans="1:9" x14ac:dyDescent="0.25">
      <c r="A48">
        <f>+PCC!T44</f>
        <v>0</v>
      </c>
      <c r="B48" s="105">
        <f>+PCC!D44</f>
        <v>0</v>
      </c>
      <c r="C48">
        <f>+PCC!E44</f>
        <v>0</v>
      </c>
      <c r="D48">
        <f>+PCC!F44</f>
        <v>0</v>
      </c>
      <c r="E48">
        <f>+PCC!J44</f>
        <v>0</v>
      </c>
      <c r="F48">
        <f>+PCC!L44</f>
        <v>0</v>
      </c>
      <c r="G48">
        <f>+PCC!N44</f>
        <v>0</v>
      </c>
      <c r="H48">
        <f>+PCC!P44</f>
        <v>0</v>
      </c>
      <c r="I48">
        <f>+PCC!R44</f>
        <v>0</v>
      </c>
    </row>
    <row r="49" spans="1:9" x14ac:dyDescent="0.25">
      <c r="A49">
        <f>+PCC!T45</f>
        <v>0</v>
      </c>
      <c r="B49" s="105">
        <f>+PCC!D45</f>
        <v>0</v>
      </c>
      <c r="C49">
        <f>+PCC!E45</f>
        <v>0</v>
      </c>
      <c r="D49">
        <f>+PCC!F45</f>
        <v>0</v>
      </c>
      <c r="E49">
        <f>+PCC!J45</f>
        <v>0</v>
      </c>
      <c r="F49">
        <f>+PCC!L45</f>
        <v>0</v>
      </c>
      <c r="G49">
        <f>+PCC!N45</f>
        <v>0</v>
      </c>
      <c r="H49">
        <f>+PCC!P45</f>
        <v>0</v>
      </c>
      <c r="I49">
        <f>+PCC!R45</f>
        <v>0</v>
      </c>
    </row>
    <row r="50" spans="1:9" x14ac:dyDescent="0.25">
      <c r="A50">
        <f>+PCC!T46</f>
        <v>0</v>
      </c>
      <c r="B50" s="105">
        <f>+PCC!D46</f>
        <v>0</v>
      </c>
      <c r="C50">
        <f>+PCC!E46</f>
        <v>0</v>
      </c>
      <c r="D50">
        <f>+PCC!F46</f>
        <v>0</v>
      </c>
      <c r="E50">
        <f>+PCC!J46</f>
        <v>0</v>
      </c>
      <c r="F50">
        <f>+PCC!L46</f>
        <v>0</v>
      </c>
      <c r="G50">
        <f>+PCC!N46</f>
        <v>0</v>
      </c>
      <c r="H50">
        <f>+PCC!P46</f>
        <v>0</v>
      </c>
      <c r="I50">
        <f>+PCC!R46</f>
        <v>0</v>
      </c>
    </row>
    <row r="51" spans="1:9" x14ac:dyDescent="0.25">
      <c r="A51">
        <f>+PCC!T47</f>
        <v>0</v>
      </c>
      <c r="B51" s="105">
        <f>+PCC!D47</f>
        <v>0</v>
      </c>
      <c r="C51">
        <f>+PCC!E47</f>
        <v>0</v>
      </c>
      <c r="D51">
        <f>+PCC!F47</f>
        <v>0</v>
      </c>
      <c r="E51">
        <f>+PCC!J47</f>
        <v>0</v>
      </c>
      <c r="F51">
        <f>+PCC!L47</f>
        <v>0</v>
      </c>
      <c r="G51">
        <f>+PCC!N47</f>
        <v>0</v>
      </c>
      <c r="H51">
        <f>+PCC!P47</f>
        <v>0</v>
      </c>
      <c r="I51">
        <f>+PCC!R47</f>
        <v>0</v>
      </c>
    </row>
    <row r="52" spans="1:9" x14ac:dyDescent="0.25">
      <c r="A52">
        <f>+PCC!T48</f>
        <v>0</v>
      </c>
      <c r="B52" s="105">
        <f>+PCC!D48</f>
        <v>0</v>
      </c>
      <c r="C52">
        <f>+PCC!E48</f>
        <v>0</v>
      </c>
      <c r="D52">
        <f>+PCC!F48</f>
        <v>0</v>
      </c>
      <c r="E52">
        <f>+PCC!J48</f>
        <v>0</v>
      </c>
      <c r="F52">
        <f>+PCC!L48</f>
        <v>0</v>
      </c>
      <c r="G52">
        <f>+PCC!N48</f>
        <v>0</v>
      </c>
      <c r="H52">
        <f>+PCC!P48</f>
        <v>0</v>
      </c>
      <c r="I52">
        <f>+PCC!R48</f>
        <v>0</v>
      </c>
    </row>
    <row r="53" spans="1:9" x14ac:dyDescent="0.25">
      <c r="A53">
        <f>+PCC!T49</f>
        <v>0</v>
      </c>
      <c r="B53" s="105">
        <f>+PCC!D49</f>
        <v>0</v>
      </c>
      <c r="C53">
        <f>+PCC!E49</f>
        <v>0</v>
      </c>
      <c r="D53">
        <f>+PCC!F49</f>
        <v>0</v>
      </c>
      <c r="E53">
        <f>+PCC!J49</f>
        <v>0</v>
      </c>
      <c r="F53">
        <f>+PCC!L49</f>
        <v>0</v>
      </c>
      <c r="G53">
        <f>+PCC!N49</f>
        <v>0</v>
      </c>
      <c r="H53">
        <f>+PCC!P49</f>
        <v>0</v>
      </c>
      <c r="I53">
        <f>+PCC!R49</f>
        <v>0</v>
      </c>
    </row>
    <row r="54" spans="1:9" x14ac:dyDescent="0.25">
      <c r="A54">
        <f>+PCC!T50</f>
        <v>0</v>
      </c>
      <c r="B54" s="105">
        <f>+PCC!D50</f>
        <v>0</v>
      </c>
      <c r="C54">
        <f>+PCC!E50</f>
        <v>0</v>
      </c>
      <c r="D54">
        <f>+PCC!F50</f>
        <v>0</v>
      </c>
      <c r="E54">
        <f>+PCC!J50</f>
        <v>0</v>
      </c>
      <c r="F54">
        <f>+PCC!L50</f>
        <v>0</v>
      </c>
      <c r="G54">
        <f>+PCC!N50</f>
        <v>0</v>
      </c>
      <c r="H54">
        <f>+PCC!P50</f>
        <v>0</v>
      </c>
      <c r="I54">
        <f>+PCC!R50</f>
        <v>0</v>
      </c>
    </row>
    <row r="55" spans="1:9" x14ac:dyDescent="0.25">
      <c r="A55">
        <f>+PCC!T51</f>
        <v>0</v>
      </c>
      <c r="B55" s="105">
        <f>+PCC!D51</f>
        <v>0</v>
      </c>
      <c r="C55">
        <f>+PCC!E51</f>
        <v>0</v>
      </c>
      <c r="D55">
        <f>+PCC!F51</f>
        <v>0</v>
      </c>
      <c r="E55">
        <f>+PCC!J51</f>
        <v>0</v>
      </c>
      <c r="F55">
        <f>+PCC!L51</f>
        <v>0</v>
      </c>
      <c r="G55">
        <f>+PCC!N51</f>
        <v>0</v>
      </c>
      <c r="H55">
        <f>+PCC!P51</f>
        <v>0</v>
      </c>
      <c r="I55">
        <f>+PCC!R51</f>
        <v>0</v>
      </c>
    </row>
    <row r="56" spans="1:9" x14ac:dyDescent="0.25">
      <c r="A56">
        <f>+PCC!T52</f>
        <v>0</v>
      </c>
      <c r="B56" s="105">
        <f>+PCC!D52</f>
        <v>0</v>
      </c>
      <c r="C56">
        <f>+PCC!E52</f>
        <v>0</v>
      </c>
      <c r="D56">
        <f>+PCC!F52</f>
        <v>0</v>
      </c>
      <c r="E56">
        <f>+PCC!J52</f>
        <v>0</v>
      </c>
      <c r="F56">
        <f>+PCC!L52</f>
        <v>0</v>
      </c>
      <c r="G56">
        <f>+PCC!N52</f>
        <v>0</v>
      </c>
      <c r="H56">
        <f>+PCC!P52</f>
        <v>0</v>
      </c>
      <c r="I56">
        <f>+PCC!R52</f>
        <v>0</v>
      </c>
    </row>
    <row r="57" spans="1:9" x14ac:dyDescent="0.25">
      <c r="A57">
        <f>+PCC!T53</f>
        <v>0</v>
      </c>
      <c r="B57" s="105">
        <f>+PCC!D53</f>
        <v>0</v>
      </c>
      <c r="C57">
        <f>+PCC!E53</f>
        <v>0</v>
      </c>
      <c r="D57">
        <f>+PCC!F53</f>
        <v>0</v>
      </c>
      <c r="E57">
        <f>+PCC!J53</f>
        <v>0</v>
      </c>
      <c r="F57">
        <f>+PCC!L53</f>
        <v>0</v>
      </c>
      <c r="G57">
        <f>+PCC!N53</f>
        <v>0</v>
      </c>
      <c r="H57">
        <f>+PCC!P53</f>
        <v>0</v>
      </c>
      <c r="I57">
        <f>+PCC!R53</f>
        <v>0</v>
      </c>
    </row>
    <row r="58" spans="1:9" x14ac:dyDescent="0.25">
      <c r="A58">
        <f>+PCC!T54</f>
        <v>0</v>
      </c>
      <c r="B58" s="105">
        <f>+PCC!D54</f>
        <v>0</v>
      </c>
      <c r="C58">
        <f>+PCC!E54</f>
        <v>0</v>
      </c>
      <c r="D58">
        <f>+PCC!F54</f>
        <v>0</v>
      </c>
      <c r="E58">
        <f>+PCC!J54</f>
        <v>0</v>
      </c>
      <c r="F58">
        <f>+PCC!L54</f>
        <v>0</v>
      </c>
      <c r="G58">
        <f>+PCC!N54</f>
        <v>0</v>
      </c>
      <c r="H58">
        <f>+PCC!P54</f>
        <v>0</v>
      </c>
      <c r="I58">
        <f>+PCC!R54</f>
        <v>0</v>
      </c>
    </row>
    <row r="59" spans="1:9" x14ac:dyDescent="0.25">
      <c r="A59">
        <f>+PCC!T55</f>
        <v>0</v>
      </c>
      <c r="B59" s="105">
        <f>+PCC!D55</f>
        <v>0</v>
      </c>
      <c r="C59">
        <f>+PCC!E55</f>
        <v>0</v>
      </c>
      <c r="D59">
        <f>+PCC!F55</f>
        <v>0</v>
      </c>
      <c r="E59">
        <f>+PCC!J55</f>
        <v>0</v>
      </c>
      <c r="F59">
        <f>+PCC!L55</f>
        <v>0</v>
      </c>
      <c r="G59">
        <f>+PCC!N55</f>
        <v>0</v>
      </c>
      <c r="H59">
        <f>+PCC!P55</f>
        <v>0</v>
      </c>
      <c r="I59">
        <f>+PCC!R55</f>
        <v>0</v>
      </c>
    </row>
    <row r="60" spans="1:9" x14ac:dyDescent="0.25">
      <c r="A60">
        <f>+PCC!T56</f>
        <v>0</v>
      </c>
      <c r="B60" s="105">
        <f>+PCC!D56</f>
        <v>0</v>
      </c>
      <c r="C60">
        <f>+PCC!E56</f>
        <v>0</v>
      </c>
      <c r="D60">
        <f>+PCC!F56</f>
        <v>0</v>
      </c>
      <c r="E60">
        <f>+PCC!J56</f>
        <v>0</v>
      </c>
      <c r="F60">
        <f>+PCC!L56</f>
        <v>0</v>
      </c>
      <c r="G60">
        <f>+PCC!N56</f>
        <v>0</v>
      </c>
      <c r="H60">
        <f>+PCC!P56</f>
        <v>0</v>
      </c>
      <c r="I60">
        <f>+PCC!R56</f>
        <v>0</v>
      </c>
    </row>
    <row r="61" spans="1:9" x14ac:dyDescent="0.25">
      <c r="A61">
        <f>+PCC!T57</f>
        <v>0</v>
      </c>
      <c r="B61" s="105">
        <f>+PCC!D57</f>
        <v>0</v>
      </c>
      <c r="C61">
        <f>+PCC!E57</f>
        <v>0</v>
      </c>
      <c r="D61">
        <f>+PCC!F57</f>
        <v>0</v>
      </c>
      <c r="E61">
        <f>+PCC!J57</f>
        <v>0</v>
      </c>
      <c r="F61">
        <f>+PCC!L57</f>
        <v>0</v>
      </c>
      <c r="G61">
        <f>+PCC!N57</f>
        <v>0</v>
      </c>
      <c r="H61">
        <f>+PCC!P57</f>
        <v>0</v>
      </c>
      <c r="I61">
        <f>+PCC!R57</f>
        <v>0</v>
      </c>
    </row>
    <row r="62" spans="1:9" x14ac:dyDescent="0.25">
      <c r="A62">
        <f>+PCC!T58</f>
        <v>0</v>
      </c>
      <c r="B62" s="105">
        <f>+PCC!D58</f>
        <v>0</v>
      </c>
      <c r="C62">
        <f>+PCC!E58</f>
        <v>0</v>
      </c>
      <c r="D62">
        <f>+PCC!F58</f>
        <v>0</v>
      </c>
      <c r="E62">
        <f>+PCC!J58</f>
        <v>0</v>
      </c>
      <c r="F62">
        <f>+PCC!L58</f>
        <v>0</v>
      </c>
      <c r="G62">
        <f>+PCC!N58</f>
        <v>0</v>
      </c>
      <c r="H62">
        <f>+PCC!P58</f>
        <v>0</v>
      </c>
      <c r="I62">
        <f>+PCC!R58</f>
        <v>0</v>
      </c>
    </row>
    <row r="63" spans="1:9" x14ac:dyDescent="0.25">
      <c r="A63">
        <f>+PCC!T59</f>
        <v>0</v>
      </c>
      <c r="B63" s="105">
        <f>+PCC!D59</f>
        <v>0</v>
      </c>
      <c r="C63">
        <f>+PCC!E59</f>
        <v>0</v>
      </c>
      <c r="D63">
        <f>+PCC!F59</f>
        <v>0</v>
      </c>
      <c r="E63">
        <f>+PCC!J59</f>
        <v>0</v>
      </c>
      <c r="F63">
        <f>+PCC!L59</f>
        <v>0</v>
      </c>
      <c r="G63">
        <f>+PCC!N59</f>
        <v>0</v>
      </c>
      <c r="H63">
        <f>+PCC!P59</f>
        <v>0</v>
      </c>
      <c r="I63">
        <f>+PCC!R59</f>
        <v>0</v>
      </c>
    </row>
    <row r="64" spans="1:9" x14ac:dyDescent="0.25">
      <c r="A64">
        <f>+PCC!T60</f>
        <v>0</v>
      </c>
      <c r="B64" s="105">
        <f>+PCC!D60</f>
        <v>0</v>
      </c>
      <c r="C64">
        <f>+PCC!E60</f>
        <v>0</v>
      </c>
      <c r="D64">
        <f>+PCC!F60</f>
        <v>0</v>
      </c>
      <c r="E64">
        <f>+PCC!J60</f>
        <v>0</v>
      </c>
      <c r="F64">
        <f>+PCC!L60</f>
        <v>0</v>
      </c>
      <c r="G64">
        <f>+PCC!N60</f>
        <v>0</v>
      </c>
      <c r="H64">
        <f>+PCC!P60</f>
        <v>0</v>
      </c>
      <c r="I64">
        <f>+PCC!R60</f>
        <v>0</v>
      </c>
    </row>
    <row r="65" spans="1:9" x14ac:dyDescent="0.25">
      <c r="A65">
        <f>+PCC!T61</f>
        <v>0</v>
      </c>
      <c r="B65" s="105">
        <f>+PCC!D61</f>
        <v>0</v>
      </c>
      <c r="C65">
        <f>+PCC!E61</f>
        <v>0</v>
      </c>
      <c r="D65">
        <f>+PCC!F61</f>
        <v>0</v>
      </c>
      <c r="E65">
        <f>+PCC!J61</f>
        <v>0</v>
      </c>
      <c r="F65">
        <f>+PCC!L61</f>
        <v>0</v>
      </c>
      <c r="G65">
        <f>+PCC!N61</f>
        <v>0</v>
      </c>
      <c r="H65">
        <f>+PCC!P61</f>
        <v>0</v>
      </c>
      <c r="I65">
        <f>+PCC!R61</f>
        <v>0</v>
      </c>
    </row>
    <row r="66" spans="1:9" x14ac:dyDescent="0.25">
      <c r="A66">
        <f>+PCC!T62</f>
        <v>0</v>
      </c>
      <c r="B66" s="105">
        <f>+PCC!D62</f>
        <v>0</v>
      </c>
      <c r="C66">
        <f>+PCC!E62</f>
        <v>0</v>
      </c>
      <c r="D66">
        <f>+PCC!F62</f>
        <v>0</v>
      </c>
      <c r="E66">
        <f>+PCC!J62</f>
        <v>0</v>
      </c>
      <c r="F66">
        <f>+PCC!L62</f>
        <v>0</v>
      </c>
      <c r="G66">
        <f>+PCC!N62</f>
        <v>0</v>
      </c>
      <c r="H66">
        <f>+PCC!P62</f>
        <v>0</v>
      </c>
      <c r="I66">
        <f>+PCC!R62</f>
        <v>0</v>
      </c>
    </row>
    <row r="67" spans="1:9" x14ac:dyDescent="0.25">
      <c r="A67">
        <f>+PCC!T63</f>
        <v>0</v>
      </c>
      <c r="B67" s="105">
        <f>+PCC!D63</f>
        <v>0</v>
      </c>
      <c r="C67">
        <f>+PCC!E63</f>
        <v>0</v>
      </c>
      <c r="D67">
        <f>+PCC!F63</f>
        <v>0</v>
      </c>
      <c r="E67">
        <f>+PCC!J63</f>
        <v>0</v>
      </c>
      <c r="F67">
        <f>+PCC!L63</f>
        <v>0</v>
      </c>
      <c r="G67">
        <f>+PCC!N63</f>
        <v>0</v>
      </c>
      <c r="H67">
        <f>+PCC!P63</f>
        <v>0</v>
      </c>
      <c r="I67">
        <f>+PCC!R63</f>
        <v>0</v>
      </c>
    </row>
    <row r="68" spans="1:9" x14ac:dyDescent="0.25">
      <c r="A68">
        <f>+PCC!T64</f>
        <v>0</v>
      </c>
      <c r="B68" s="105">
        <f>+PCC!D64</f>
        <v>0</v>
      </c>
      <c r="C68">
        <f>+PCC!E64</f>
        <v>0</v>
      </c>
      <c r="D68">
        <f>+PCC!F64</f>
        <v>0</v>
      </c>
      <c r="E68">
        <f>+PCC!J64</f>
        <v>0</v>
      </c>
      <c r="F68">
        <f>+PCC!L64</f>
        <v>0</v>
      </c>
      <c r="G68">
        <f>+PCC!N64</f>
        <v>0</v>
      </c>
      <c r="H68">
        <f>+PCC!P64</f>
        <v>0</v>
      </c>
      <c r="I68">
        <f>+PCC!R64</f>
        <v>0</v>
      </c>
    </row>
    <row r="69" spans="1:9" x14ac:dyDescent="0.25">
      <c r="A69">
        <f>+PCC!T65</f>
        <v>0</v>
      </c>
      <c r="B69" s="105">
        <f>+PCC!D65</f>
        <v>0</v>
      </c>
      <c r="C69">
        <f>+PCC!E65</f>
        <v>0</v>
      </c>
      <c r="D69">
        <f>+PCC!F65</f>
        <v>0</v>
      </c>
      <c r="E69">
        <f>+PCC!J65</f>
        <v>0</v>
      </c>
      <c r="F69">
        <f>+PCC!L65</f>
        <v>0</v>
      </c>
      <c r="G69">
        <f>+PCC!N65</f>
        <v>0</v>
      </c>
      <c r="H69">
        <f>+PCC!P65</f>
        <v>0</v>
      </c>
      <c r="I69">
        <f>+PCC!R65</f>
        <v>0</v>
      </c>
    </row>
    <row r="70" spans="1:9" x14ac:dyDescent="0.25">
      <c r="A70">
        <f>+PCC!T66</f>
        <v>0</v>
      </c>
      <c r="B70" s="105">
        <f>+PCC!D66</f>
        <v>0</v>
      </c>
      <c r="C70">
        <f>+PCC!E66</f>
        <v>0</v>
      </c>
      <c r="D70">
        <f>+PCC!F66</f>
        <v>0</v>
      </c>
      <c r="E70">
        <f>+PCC!J66</f>
        <v>0</v>
      </c>
      <c r="F70">
        <f>+PCC!L66</f>
        <v>0</v>
      </c>
      <c r="G70">
        <f>+PCC!N66</f>
        <v>0</v>
      </c>
      <c r="H70">
        <f>+PCC!P66</f>
        <v>0</v>
      </c>
      <c r="I70">
        <f>+PCC!R66</f>
        <v>0</v>
      </c>
    </row>
    <row r="71" spans="1:9" x14ac:dyDescent="0.25">
      <c r="A71">
        <f>+PCC!T67</f>
        <v>0</v>
      </c>
      <c r="B71" s="105">
        <f>+PCC!D67</f>
        <v>0</v>
      </c>
      <c r="C71">
        <f>+PCC!E67</f>
        <v>0</v>
      </c>
      <c r="D71">
        <f>+PCC!F67</f>
        <v>0</v>
      </c>
      <c r="E71">
        <f>+PCC!J67</f>
        <v>0</v>
      </c>
      <c r="F71">
        <f>+PCC!L67</f>
        <v>0</v>
      </c>
      <c r="G71">
        <f>+PCC!N67</f>
        <v>0</v>
      </c>
      <c r="H71">
        <f>+PCC!P67</f>
        <v>0</v>
      </c>
      <c r="I71">
        <f>+PCC!R67</f>
        <v>0</v>
      </c>
    </row>
    <row r="72" spans="1:9" x14ac:dyDescent="0.25">
      <c r="A72">
        <f>+PCC!T68</f>
        <v>0</v>
      </c>
      <c r="B72" s="105">
        <f>+PCC!D68</f>
        <v>0</v>
      </c>
      <c r="C72">
        <f>+PCC!E68</f>
        <v>0</v>
      </c>
      <c r="D72">
        <f>+PCC!F68</f>
        <v>0</v>
      </c>
      <c r="E72">
        <f>+PCC!J68</f>
        <v>0</v>
      </c>
      <c r="F72">
        <f>+PCC!L68</f>
        <v>0</v>
      </c>
      <c r="G72">
        <f>+PCC!N68</f>
        <v>0</v>
      </c>
      <c r="H72">
        <f>+PCC!P68</f>
        <v>0</v>
      </c>
      <c r="I72">
        <f>+PCC!R68</f>
        <v>0</v>
      </c>
    </row>
    <row r="73" spans="1:9" x14ac:dyDescent="0.25">
      <c r="A73">
        <f>+PCC!T69</f>
        <v>0</v>
      </c>
      <c r="B73" s="105">
        <f>+PCC!D69</f>
        <v>0</v>
      </c>
      <c r="C73">
        <f>+PCC!E69</f>
        <v>0</v>
      </c>
      <c r="D73">
        <f>+PCC!F69</f>
        <v>0</v>
      </c>
      <c r="E73">
        <f>+PCC!J69</f>
        <v>0</v>
      </c>
      <c r="F73">
        <f>+PCC!L69</f>
        <v>0</v>
      </c>
      <c r="G73">
        <f>+PCC!N69</f>
        <v>0</v>
      </c>
      <c r="H73">
        <f>+PCC!P69</f>
        <v>0</v>
      </c>
      <c r="I73">
        <f>+PCC!R69</f>
        <v>0</v>
      </c>
    </row>
    <row r="74" spans="1:9" x14ac:dyDescent="0.25">
      <c r="A74">
        <f>+PCC!T70</f>
        <v>0</v>
      </c>
      <c r="B74" s="105">
        <f>+PCC!D70</f>
        <v>0</v>
      </c>
      <c r="C74">
        <f>+PCC!E70</f>
        <v>0</v>
      </c>
      <c r="D74">
        <f>+PCC!F70</f>
        <v>0</v>
      </c>
      <c r="E74">
        <f>+PCC!J70</f>
        <v>0</v>
      </c>
      <c r="F74">
        <f>+PCC!L70</f>
        <v>0</v>
      </c>
      <c r="G74">
        <f>+PCC!N70</f>
        <v>0</v>
      </c>
      <c r="H74">
        <f>+PCC!P70</f>
        <v>0</v>
      </c>
      <c r="I74">
        <f>+PCC!R70</f>
        <v>0</v>
      </c>
    </row>
    <row r="75" spans="1:9" x14ac:dyDescent="0.25">
      <c r="A75">
        <f>+PCC!T71</f>
        <v>0</v>
      </c>
      <c r="B75" s="105">
        <f>+PCC!D71</f>
        <v>0</v>
      </c>
      <c r="C75">
        <f>+PCC!E71</f>
        <v>0</v>
      </c>
      <c r="D75">
        <f>+PCC!F71</f>
        <v>0</v>
      </c>
      <c r="E75">
        <f>+PCC!J71</f>
        <v>0</v>
      </c>
      <c r="F75">
        <f>+PCC!L71</f>
        <v>0</v>
      </c>
      <c r="G75">
        <f>+PCC!N71</f>
        <v>0</v>
      </c>
      <c r="H75">
        <f>+PCC!P71</f>
        <v>0</v>
      </c>
      <c r="I75">
        <f>+PCC!R71</f>
        <v>0</v>
      </c>
    </row>
    <row r="76" spans="1:9" x14ac:dyDescent="0.25">
      <c r="A76">
        <f>+PCC!T72</f>
        <v>0</v>
      </c>
      <c r="B76" s="105">
        <f>+PCC!D72</f>
        <v>0</v>
      </c>
      <c r="C76">
        <f>+PCC!E72</f>
        <v>0</v>
      </c>
      <c r="D76">
        <f>+PCC!F72</f>
        <v>0</v>
      </c>
      <c r="E76">
        <f>+PCC!J72</f>
        <v>0</v>
      </c>
      <c r="F76">
        <f>+PCC!L72</f>
        <v>0</v>
      </c>
      <c r="G76">
        <f>+PCC!N72</f>
        <v>0</v>
      </c>
      <c r="H76">
        <f>+PCC!P72</f>
        <v>0</v>
      </c>
      <c r="I76">
        <f>+PCC!R72</f>
        <v>0</v>
      </c>
    </row>
    <row r="77" spans="1:9" x14ac:dyDescent="0.25">
      <c r="A77">
        <f>+PCC!T73</f>
        <v>0</v>
      </c>
      <c r="B77" s="105">
        <f>+PCC!D73</f>
        <v>0</v>
      </c>
      <c r="C77">
        <f>+PCC!E73</f>
        <v>0</v>
      </c>
      <c r="D77">
        <f>+PCC!F73</f>
        <v>0</v>
      </c>
      <c r="E77">
        <f>+PCC!J73</f>
        <v>0</v>
      </c>
      <c r="F77">
        <f>+PCC!L73</f>
        <v>0</v>
      </c>
      <c r="G77">
        <f>+PCC!N73</f>
        <v>0</v>
      </c>
      <c r="H77">
        <f>+PCC!P73</f>
        <v>0</v>
      </c>
      <c r="I77">
        <f>+PCC!R73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3471978B046BA2BF9A560451469" ma:contentTypeVersion="14" ma:contentTypeDescription="Create a new document." ma:contentTypeScope="" ma:versionID="493f977e823ba2da23918fd758c87068">
  <xsd:schema xmlns:xsd="http://www.w3.org/2001/XMLSchema" xmlns:xs="http://www.w3.org/2001/XMLSchema" xmlns:p="http://schemas.microsoft.com/office/2006/metadata/properties" xmlns:ns2="41df7e1e-42f5-4587-934d-46a5406a77db" xmlns:ns3="0304537a-e869-4747-bb8d-31114c2ead66" targetNamespace="http://schemas.microsoft.com/office/2006/metadata/properties" ma:root="true" ma:fieldsID="4fc561a1c976533f07b23011b8f1f3a6" ns2:_="" ns3:_="">
    <xsd:import namespace="41df7e1e-42f5-4587-934d-46a5406a77db"/>
    <xsd:import namespace="0304537a-e869-4747-bb8d-31114c2ead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Ex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f7e1e-42f5-4587-934d-46a5406a7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xportStatus" ma:index="21" nillable="true" ma:displayName="Export Status" ma:format="Dropdown" ma:internalName="ExportStatus">
      <xsd:simpleType>
        <xsd:restriction base="dms:Choice">
          <xsd:enumeration value="Complete"/>
          <xsd:enumeration value="Incomplete"/>
          <xsd:enumeration value="Error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4537a-e869-4747-bb8d-31114c2ea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ortStatus xmlns="41df7e1e-42f5-4587-934d-46a5406a77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208F5-AEE3-47AC-B7F4-961CC3535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f7e1e-42f5-4587-934d-46a5406a77db"/>
    <ds:schemaRef ds:uri="0304537a-e869-4747-bb8d-31114c2ea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C1633-5C73-4FFB-B026-16D0B4FCD682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0304537a-e869-4747-bb8d-31114c2ead66"/>
    <ds:schemaRef ds:uri="http://schemas.microsoft.com/office/2006/documentManagement/types"/>
    <ds:schemaRef ds:uri="41df7e1e-42f5-4587-934d-46a5406a77d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4DA9D3-51E1-49FC-BFCA-6ED2F342F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86</vt:i4>
      </vt:variant>
    </vt:vector>
  </HeadingPairs>
  <TitlesOfParts>
    <vt:vector size="92" baseType="lpstr">
      <vt:lpstr>Trending</vt:lpstr>
      <vt:lpstr>PDPM Calculator</vt:lpstr>
      <vt:lpstr>GG Calculator</vt:lpstr>
      <vt:lpstr>Compare</vt:lpstr>
      <vt:lpstr>LD</vt:lpstr>
      <vt:lpstr>PCC</vt:lpstr>
      <vt:lpstr>col</vt:lpstr>
      <vt:lpstr>data</vt:lpstr>
      <vt:lpstr>Faccol</vt:lpstr>
      <vt:lpstr>facdata</vt:lpstr>
      <vt:lpstr>faclist</vt:lpstr>
      <vt:lpstr>Facrow</vt:lpstr>
      <vt:lpstr>gcol</vt:lpstr>
      <vt:lpstr>gdata</vt:lpstr>
      <vt:lpstr>GGlist</vt:lpstr>
      <vt:lpstr>grow</vt:lpstr>
      <vt:lpstr>'1X'!hcol</vt:lpstr>
      <vt:lpstr>hcol</vt:lpstr>
      <vt:lpstr>'1X'!hdata</vt:lpstr>
      <vt:lpstr>hdata</vt:lpstr>
      <vt:lpstr>'1X'!hrow</vt:lpstr>
      <vt:lpstr>hrow</vt:lpstr>
      <vt:lpstr>LCOL</vt:lpstr>
      <vt:lpstr>LDATA</vt:lpstr>
      <vt:lpstr>lrow</vt:lpstr>
      <vt:lpstr>n1col</vt:lpstr>
      <vt:lpstr>n1data</vt:lpstr>
      <vt:lpstr>n1row</vt:lpstr>
      <vt:lpstr>Ncol</vt:lpstr>
      <vt:lpstr>Ndata</vt:lpstr>
      <vt:lpstr>Nrow</vt:lpstr>
      <vt:lpstr>nscol</vt:lpstr>
      <vt:lpstr>nsdata</vt:lpstr>
      <vt:lpstr>nsglist</vt:lpstr>
      <vt:lpstr>NSrow</vt:lpstr>
      <vt:lpstr>nsxcol</vt:lpstr>
      <vt:lpstr>nsxdata</vt:lpstr>
      <vt:lpstr>nsxrow</vt:lpstr>
      <vt:lpstr>nt1col</vt:lpstr>
      <vt:lpstr>nt1data</vt:lpstr>
      <vt:lpstr>nt1row</vt:lpstr>
      <vt:lpstr>NTAlist</vt:lpstr>
      <vt:lpstr>NTcol</vt:lpstr>
      <vt:lpstr>NTDATA</vt:lpstr>
      <vt:lpstr>NTrow</vt:lpstr>
      <vt:lpstr>o1col</vt:lpstr>
      <vt:lpstr>o1data</vt:lpstr>
      <vt:lpstr>o1row</vt:lpstr>
      <vt:lpstr>ocol</vt:lpstr>
      <vt:lpstr>odata</vt:lpstr>
      <vt:lpstr>orow</vt:lpstr>
      <vt:lpstr>p1col</vt:lpstr>
      <vt:lpstr>p1data</vt:lpstr>
      <vt:lpstr>p1row</vt:lpstr>
      <vt:lpstr>PCOL</vt:lpstr>
      <vt:lpstr>PDATA</vt:lpstr>
      <vt:lpstr>Plist</vt:lpstr>
      <vt:lpstr>'1'!Print_Area</vt:lpstr>
      <vt:lpstr>'1X'!Print_Area</vt:lpstr>
      <vt:lpstr>'GG Calculator'!Print_Area</vt:lpstr>
      <vt:lpstr>Groupings!Print_Area</vt:lpstr>
      <vt:lpstr>'PDPM Calculator'!Print_Area</vt:lpstr>
      <vt:lpstr>Trending!Print_Area</vt:lpstr>
      <vt:lpstr>PROW</vt:lpstr>
      <vt:lpstr>PTcol</vt:lpstr>
      <vt:lpstr>ptdata</vt:lpstr>
      <vt:lpstr>PTrow</vt:lpstr>
      <vt:lpstr>ptxcol</vt:lpstr>
      <vt:lpstr>ptxdata</vt:lpstr>
      <vt:lpstr>ptxrow</vt:lpstr>
      <vt:lpstr>s1col</vt:lpstr>
      <vt:lpstr>s1data</vt:lpstr>
      <vt:lpstr>s1row</vt:lpstr>
      <vt:lpstr>Scol</vt:lpstr>
      <vt:lpstr>Sdata</vt:lpstr>
      <vt:lpstr>slist</vt:lpstr>
      <vt:lpstr>Srow</vt:lpstr>
      <vt:lpstr>stcol</vt:lpstr>
      <vt:lpstr>stdata</vt:lpstr>
      <vt:lpstr>strow</vt:lpstr>
      <vt:lpstr>stxcol</vt:lpstr>
      <vt:lpstr>stxdata</vt:lpstr>
      <vt:lpstr>stxrow</vt:lpstr>
      <vt:lpstr>ucol</vt:lpstr>
      <vt:lpstr>udata</vt:lpstr>
      <vt:lpstr>urow</vt:lpstr>
      <vt:lpstr>xcol</vt:lpstr>
      <vt:lpstr>xdata</vt:lpstr>
      <vt:lpstr>xrow</vt:lpstr>
      <vt:lpstr>zcol</vt:lpstr>
      <vt:lpstr>zdata</vt:lpstr>
      <vt:lpstr>zrow</vt:lpstr>
    </vt:vector>
  </TitlesOfParts>
  <Manager/>
  <Company>Casamba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etti borenstein</dc:creator>
  <cp:keywords/>
  <dc:description/>
  <cp:lastModifiedBy>Christina Scott</cp:lastModifiedBy>
  <cp:revision/>
  <dcterms:created xsi:type="dcterms:W3CDTF">2008-01-21T18:57:48Z</dcterms:created>
  <dcterms:modified xsi:type="dcterms:W3CDTF">2022-09-02T14:03:31Z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0x01010041FDF3471978B046BA2BF9A560451469</vt:lpwstr>
  </property>
</Properties>
</file>